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560" windowWidth="13080" windowHeight="8760" tabRatio="894" activeTab="0"/>
  </bookViews>
  <sheets>
    <sheet name="記入上の注意事項" sheetId="1" r:id="rId1"/>
    <sheet name="表紙" sheetId="2" r:id="rId2"/>
    <sheet name="収入の部" sheetId="3" r:id="rId3"/>
    <sheet name="収入の部　計" sheetId="4" r:id="rId4"/>
    <sheet name="人件費" sheetId="5" r:id="rId5"/>
    <sheet name="選挙事務所費" sheetId="6" r:id="rId6"/>
    <sheet name="集合会場費" sheetId="7" r:id="rId7"/>
    <sheet name="通信費" sheetId="8" r:id="rId8"/>
    <sheet name="交通費" sheetId="9" r:id="rId9"/>
    <sheet name="印刷費" sheetId="10" r:id="rId10"/>
    <sheet name="広告費" sheetId="11" r:id="rId11"/>
    <sheet name="文具費" sheetId="12" r:id="rId12"/>
    <sheet name="食糧費" sheetId="13" r:id="rId13"/>
    <sheet name="休泊費" sheetId="14" r:id="rId14"/>
    <sheet name="雑費" sheetId="15" r:id="rId15"/>
    <sheet name="支出の部　計" sheetId="16" r:id="rId16"/>
    <sheet name="領収書を徴し難い支出明細" sheetId="17" r:id="rId17"/>
    <sheet name="振込明細書に係る支出目的書" sheetId="18" r:id="rId18"/>
  </sheets>
  <definedNames>
    <definedName name="_xlnm.Print_Area" localSheetId="9">'印刷費'!$B$1:$K$16</definedName>
    <definedName name="_xlnm.Print_Area" localSheetId="0">'記入上の注意事項'!$A$1:$M$30</definedName>
    <definedName name="_xlnm.Print_Area" localSheetId="13">'休泊費'!$B$1:$J$16</definedName>
    <definedName name="_xlnm.Print_Area" localSheetId="8">'交通費'!$B$1:$K$16</definedName>
    <definedName name="_xlnm.Print_Area" localSheetId="10">'広告費'!$B$1:$K$16</definedName>
    <definedName name="_xlnm.Print_Area" localSheetId="14">'雑費'!$B$1:$K$16</definedName>
    <definedName name="_xlnm.Print_Area" localSheetId="15">'支出の部　計'!$A$1:$K$11</definedName>
    <definedName name="_xlnm.Print_Area" localSheetId="2">'収入の部'!$B$1:$I$16</definedName>
    <definedName name="_xlnm.Print_Area" localSheetId="3">'収入の部　計'!$A$1:$Q$13</definedName>
    <definedName name="_xlnm.Print_Area" localSheetId="6">'集合会場費'!$B$1:$K$16</definedName>
    <definedName name="_xlnm.Print_Area" localSheetId="12">'食糧費'!$B$1:$K$16</definedName>
    <definedName name="_xlnm.Print_Area" localSheetId="17">'振込明細書に係る支出目的書'!$A$1:$N$26</definedName>
    <definedName name="_xlnm.Print_Area" localSheetId="4">'人件費'!$B$1:$J$16</definedName>
    <definedName name="_xlnm.Print_Area" localSheetId="5">'選挙事務所費'!$B$1:$K$16</definedName>
    <definedName name="_xlnm.Print_Area" localSheetId="7">'通信費'!$B$1:$K$16</definedName>
    <definedName name="_xlnm.Print_Area" localSheetId="1">'表紙'!$A$1:$R$23</definedName>
    <definedName name="_xlnm.Print_Area" localSheetId="11">'文具費'!$B$1:$K$16</definedName>
    <definedName name="_xlnm.Print_Area" localSheetId="16">'領収書を徴し難い支出明細'!$A$1:$K$22</definedName>
    <definedName name="_xlnm.Print_Titles" localSheetId="9">'印刷費'!$1:$3</definedName>
    <definedName name="_xlnm.Print_Titles" localSheetId="13">'休泊費'!$1:$3</definedName>
    <definedName name="_xlnm.Print_Titles" localSheetId="8">'交通費'!$1:$3</definedName>
    <definedName name="_xlnm.Print_Titles" localSheetId="10">'広告費'!$1:$3</definedName>
    <definedName name="_xlnm.Print_Titles" localSheetId="14">'雑費'!$1:$3</definedName>
    <definedName name="_xlnm.Print_Titles" localSheetId="2">'収入の部'!$1:$3</definedName>
    <definedName name="_xlnm.Print_Titles" localSheetId="6">'集合会場費'!$1:$3</definedName>
    <definedName name="_xlnm.Print_Titles" localSheetId="12">'食糧費'!$1:$3</definedName>
    <definedName name="_xlnm.Print_Titles" localSheetId="5">'選挙事務所費'!$1:$3</definedName>
    <definedName name="_xlnm.Print_Titles" localSheetId="7">'通信費'!$1:$3</definedName>
    <definedName name="_xlnm.Print_Titles" localSheetId="11">'文具費'!$1:$3</definedName>
  </definedNames>
  <calcPr fullCalcOnLoad="1"/>
</workbook>
</file>

<file path=xl/sharedStrings.xml><?xml version="1.0" encoding="utf-8"?>
<sst xmlns="http://schemas.openxmlformats.org/spreadsheetml/2006/main" count="676" uniqueCount="248">
  <si>
    <t>月日</t>
  </si>
  <si>
    <t>区分</t>
  </si>
  <si>
    <t>支出の目的</t>
  </si>
  <si>
    <t>支出を受けた者</t>
  </si>
  <si>
    <t>氏名又は団体名</t>
  </si>
  <si>
    <t>職業</t>
  </si>
  <si>
    <t>備考</t>
  </si>
  <si>
    <t>住所又は主たる事務所の所在地</t>
  </si>
  <si>
    <t>今回計</t>
  </si>
  <si>
    <t>寄附</t>
  </si>
  <si>
    <t>その他の収入</t>
  </si>
  <si>
    <t>計</t>
  </si>
  <si>
    <t>立候補準備のための支出</t>
  </si>
  <si>
    <t>前回計</t>
  </si>
  <si>
    <t>種別</t>
  </si>
  <si>
    <t>寄附をした者</t>
  </si>
  <si>
    <t>作業用</t>
  </si>
  <si>
    <t>から</t>
  </si>
  <si>
    <t>まで</t>
  </si>
  <si>
    <t>選 挙 運 動 費 用 収 支 報 告 書</t>
  </si>
  <si>
    <t>この報告書は、公職選挙法の規定に従って作成したものであって、真実に相違ありません。</t>
  </si>
  <si>
    <t>出納責任者</t>
  </si>
  <si>
    <t>住所</t>
  </si>
  <si>
    <t>氏名</t>
  </si>
  <si>
    <t>執行</t>
  </si>
  <si>
    <t>候補者</t>
  </si>
  <si>
    <t>電話番号</t>
  </si>
  <si>
    <t>金銭以外の寄附及びその他の収入の見積の根拠</t>
  </si>
  <si>
    <t>領収書等を徴し難い事情があった支出の明細書</t>
  </si>
  <si>
    <t>支出の月日</t>
  </si>
  <si>
    <t>支出の金額</t>
  </si>
  <si>
    <t>　</t>
  </si>
  <si>
    <t>住　　所</t>
  </si>
  <si>
    <t>氏　　名</t>
  </si>
  <si>
    <t>選挙</t>
  </si>
  <si>
    <t>振込明細書に係る支出目的書</t>
  </si>
  <si>
    <t>注</t>
  </si>
  <si>
    <t>３　支出の目的ごとに別葉としてください。</t>
  </si>
  <si>
    <t>４　支出の目的に対応する振込明細書の写しと併せて提出してください。</t>
  </si>
  <si>
    <t>領収書その他の支出を証すべき書面を徴し難かった事情</t>
  </si>
  <si>
    <t>支出の費目</t>
  </si>
  <si>
    <t>総計</t>
  </si>
  <si>
    <t>注　１「区分」の欄には、立候補準備のために要した費用及び選挙運動のために支出した費用の区別を明記してください。</t>
  </si>
  <si>
    <t>収入の部　計</t>
  </si>
  <si>
    <t>立候補準備</t>
  </si>
  <si>
    <t>選挙運動</t>
  </si>
  <si>
    <t>支出の部　計</t>
  </si>
  <si>
    <t>４　収入の部</t>
  </si>
  <si>
    <t>見積額（円）</t>
  </si>
  <si>
    <t>金額又は</t>
  </si>
  <si>
    <t>金　　額（円）</t>
  </si>
  <si>
    <t>備　　考</t>
  </si>
  <si>
    <t>（告示日以前）</t>
  </si>
  <si>
    <t>（告示日以降）</t>
  </si>
  <si>
    <t>１　「支出の費目」の欄には、1　人件費、2　家屋費((イ)選挙事務所費(ロ)集合会場費等)、3　通信費、　</t>
  </si>
  <si>
    <t>自己資金</t>
  </si>
  <si>
    <t>〃</t>
  </si>
  <si>
    <t>彩野　国夫</t>
  </si>
  <si>
    <t>家具商</t>
  </si>
  <si>
    <t>備品無料借上げ</t>
  </si>
  <si>
    <t>丙田　三郎</t>
  </si>
  <si>
    <t>会社役員</t>
  </si>
  <si>
    <t>拡声機無料借上げ</t>
  </si>
  <si>
    <t>　〃Ｅ町１２３番地</t>
  </si>
  <si>
    <t>電機器具商</t>
  </si>
  <si>
    <t>会社員</t>
  </si>
  <si>
    <t>労務者報酬</t>
  </si>
  <si>
    <t>Ａ市Ｃ町６番地</t>
  </si>
  <si>
    <t>車上運動員報酬</t>
  </si>
  <si>
    <t>机３、椅子１０　
１日3000円×12日</t>
  </si>
  <si>
    <t>○○市○○６５番地９号</t>
  </si>
  <si>
    <t>東京　花子</t>
  </si>
  <si>
    <t>山中　栄一</t>
  </si>
  <si>
    <t>日雇</t>
  </si>
  <si>
    <t>Ａ市Ｃ町７番地</t>
  </si>
  <si>
    <t>丁海　貴志</t>
  </si>
  <si>
    <t>Ａ野　Ｂ夫</t>
  </si>
  <si>
    <t>無職</t>
  </si>
  <si>
    <t>事務員報酬</t>
  </si>
  <si>
    <t>手話通訳者報酬</t>
  </si>
  <si>
    <t>○○郡○○町○○９番地１０</t>
  </si>
  <si>
    <t>1日15,000円×4日</t>
  </si>
  <si>
    <t>電話架設費</t>
  </si>
  <si>
    <t>金銭以外の
支出の
見積の根拠</t>
  </si>
  <si>
    <t>事務所借上料</t>
  </si>
  <si>
    <t>Ａ市Ｂ町１００番地</t>
  </si>
  <si>
    <t>　〃Ｂ町１５番地</t>
  </si>
  <si>
    <t>ＮＴＴ東日本Ａ支店</t>
  </si>
  <si>
    <t>用野　達男</t>
  </si>
  <si>
    <t>飯野　時造</t>
  </si>
  <si>
    <t>商業</t>
  </si>
  <si>
    <t>演説会場借上料</t>
  </si>
  <si>
    <t>Ｒ会館</t>
  </si>
  <si>
    <t>Ａ市中央公民館</t>
  </si>
  <si>
    <t>大ホール</t>
  </si>
  <si>
    <t>電報料</t>
  </si>
  <si>
    <t>切手代</t>
  </si>
  <si>
    <t>電話度数料</t>
  </si>
  <si>
    <t>市外通話料</t>
  </si>
  <si>
    <t>郵送料</t>
  </si>
  <si>
    <t>　〃Ｃ町２００番地</t>
  </si>
  <si>
    <t>　　　　〃</t>
  </si>
  <si>
    <t>　〃Ｅ町５０番地</t>
  </si>
  <si>
    <t>郵便事業（株）Ａ支店</t>
  </si>
  <si>
    <t>　　　〃</t>
  </si>
  <si>
    <t>事務連絡用１０件</t>
  </si>
  <si>
    <t>４日分</t>
  </si>
  <si>
    <t>労務者車賃</t>
  </si>
  <si>
    <t>運動員電車賃</t>
  </si>
  <si>
    <t>実費弁償</t>
  </si>
  <si>
    <t>ポスター印刷代</t>
  </si>
  <si>
    <t>ビラ作成代</t>
  </si>
  <si>
    <t>葉書印刷代</t>
  </si>
  <si>
    <t>Ｐ市Ｐ町１７</t>
  </si>
  <si>
    <t>　　〃</t>
  </si>
  <si>
    <t>Ａ市Ｔ町４番地</t>
  </si>
  <si>
    <t>Ｔ・Ｋ印刷所</t>
  </si>
  <si>
    <t>○下印刷所</t>
  </si>
  <si>
    <t>ちょうちん代</t>
  </si>
  <si>
    <t>胸章代</t>
  </si>
  <si>
    <t>選挙事務所用看板代</t>
  </si>
  <si>
    <t>個人演説会用看板代</t>
  </si>
  <si>
    <t>拡声機借上料</t>
  </si>
  <si>
    <t>自動車用看板代</t>
  </si>
  <si>
    <t>Ｈ市Ｄ町４３３</t>
  </si>
  <si>
    <t>　〃Ｅ町４３番地</t>
  </si>
  <si>
    <t>甲野提灯店</t>
  </si>
  <si>
    <t>Ｒ洋裁店</t>
  </si>
  <si>
    <t>丙野看板店</t>
  </si>
  <si>
    <t>石田　安一</t>
  </si>
  <si>
    <t>筆代</t>
  </si>
  <si>
    <t>罫紙ほか</t>
  </si>
  <si>
    <t>模造紙ほか</t>
  </si>
  <si>
    <t>墨汁ほか</t>
  </si>
  <si>
    <t>画鋲代</t>
  </si>
  <si>
    <t>1本300円×10本</t>
  </si>
  <si>
    <t>２０件</t>
  </si>
  <si>
    <t>１０件</t>
  </si>
  <si>
    <t>５件</t>
  </si>
  <si>
    <t>1箱30円×200個</t>
  </si>
  <si>
    <t>運賃含む</t>
  </si>
  <si>
    <t>煎茶代</t>
  </si>
  <si>
    <t>菓子代</t>
  </si>
  <si>
    <t>仕出し弁当代</t>
  </si>
  <si>
    <t>ＡＢ食堂</t>
  </si>
  <si>
    <t>Ｓ川　丁次</t>
  </si>
  <si>
    <t>煎茶販売業</t>
  </si>
  <si>
    <t>ＴＳ菓子店</t>
  </si>
  <si>
    <t>1本500円×20本</t>
  </si>
  <si>
    <t>せんべいほか３種</t>
  </si>
  <si>
    <t>1食1,000円×21食</t>
  </si>
  <si>
    <t>1食1,000円×30食</t>
  </si>
  <si>
    <t>ベニヤ板ほか</t>
  </si>
  <si>
    <t>釘、針金ほか</t>
  </si>
  <si>
    <t>プロパン代</t>
  </si>
  <si>
    <t>電気・水道代</t>
  </si>
  <si>
    <t>甲野木材店</t>
  </si>
  <si>
    <t>Ｂ金物店</t>
  </si>
  <si>
    <t>Ｃ商店</t>
  </si>
  <si>
    <t>1日200円×5日</t>
  </si>
  <si>
    <t>労務の無償提供のため</t>
  </si>
  <si>
    <t>備品借上料</t>
  </si>
  <si>
    <t>備品の無償提供のため</t>
  </si>
  <si>
    <t>拡声機の無償提供のため</t>
  </si>
  <si>
    <t>拡声機借上料</t>
  </si>
  <si>
    <t>印刷費</t>
  </si>
  <si>
    <t>※選挙公営分の支払年月日は契約書に記載された契約日を記入してください。</t>
  </si>
  <si>
    <t>（自己資金）</t>
  </si>
  <si>
    <t>　4　交通費、　5　印刷費、　6　広告費、　7　文具費、　8　食糧費、　9　休泊費、　10　雑費　</t>
  </si>
  <si>
    <t>　の費目を設けて、費目ごとに記載してください。</t>
  </si>
  <si>
    <t>選挙運動のための支出</t>
  </si>
  <si>
    <t>総　　　計　　　</t>
  </si>
  <si>
    <t>　　２「支出の目的」の欄には、支出の目的（謝金、賃金、家屋贈与等）、員数等を記載してください。</t>
  </si>
  <si>
    <t>出納責任者氏名</t>
  </si>
  <si>
    <t>候補者氏名</t>
  </si>
  <si>
    <t>２　「支出の目的」の欄には、支出の目的（謝金、賃金、家屋贈与等）、員数等を記載してください。</t>
  </si>
  <si>
    <t>費目計</t>
  </si>
  <si>
    <t>収入計</t>
  </si>
  <si>
    <t>○月○日</t>
  </si>
  <si>
    <t>〃</t>
  </si>
  <si>
    <r>
      <t>５ 支出の部</t>
    </r>
    <r>
      <rPr>
        <sz val="14"/>
        <rFont val="ＭＳ 明朝"/>
        <family val="1"/>
      </rPr>
      <t>【支出費目　　</t>
    </r>
    <r>
      <rPr>
        <sz val="14"/>
        <rFont val="HG創英角ﾎﾟｯﾌﾟ体"/>
        <family val="3"/>
      </rPr>
      <t>人件費</t>
    </r>
    <r>
      <rPr>
        <sz val="14"/>
        <rFont val="ＭＳ 明朝"/>
        <family val="1"/>
      </rPr>
      <t>　　　　　】</t>
    </r>
  </si>
  <si>
    <r>
      <t>５ 支出の部</t>
    </r>
    <r>
      <rPr>
        <sz val="14"/>
        <rFont val="ＭＳ 明朝"/>
        <family val="1"/>
      </rPr>
      <t>【支出費目　　</t>
    </r>
    <r>
      <rPr>
        <sz val="14"/>
        <rFont val="HG創英角ﾎﾟｯﾌﾟ体"/>
        <family val="3"/>
      </rPr>
      <t>選挙事務所費</t>
    </r>
    <r>
      <rPr>
        <sz val="14"/>
        <rFont val="ＭＳ 明朝"/>
        <family val="1"/>
      </rPr>
      <t>　　　】</t>
    </r>
  </si>
  <si>
    <r>
      <t>５ 支出の部</t>
    </r>
    <r>
      <rPr>
        <sz val="14"/>
        <rFont val="ＭＳ 明朝"/>
        <family val="1"/>
      </rPr>
      <t>【支出費目　　</t>
    </r>
    <r>
      <rPr>
        <sz val="14"/>
        <rFont val="HG創英角ﾎﾟｯﾌﾟ体"/>
        <family val="3"/>
      </rPr>
      <t>集合会場費</t>
    </r>
    <r>
      <rPr>
        <sz val="14"/>
        <rFont val="ＭＳ 明朝"/>
        <family val="1"/>
      </rPr>
      <t>　　　】</t>
    </r>
  </si>
  <si>
    <r>
      <t>５ 支出の部</t>
    </r>
    <r>
      <rPr>
        <sz val="14"/>
        <rFont val="ＭＳ 明朝"/>
        <family val="1"/>
      </rPr>
      <t>【支出費目　　</t>
    </r>
    <r>
      <rPr>
        <sz val="14"/>
        <rFont val="HG創英角ﾎﾟｯﾌﾟ体"/>
        <family val="3"/>
      </rPr>
      <t>通信費</t>
    </r>
    <r>
      <rPr>
        <sz val="14"/>
        <rFont val="ＭＳ 明朝"/>
        <family val="1"/>
      </rPr>
      <t>　　　　　】</t>
    </r>
  </si>
  <si>
    <r>
      <t>５ 支出の部</t>
    </r>
    <r>
      <rPr>
        <sz val="14"/>
        <rFont val="ＭＳ 明朝"/>
        <family val="1"/>
      </rPr>
      <t>【支出費目　　</t>
    </r>
    <r>
      <rPr>
        <sz val="14"/>
        <rFont val="HG創英角ﾎﾟｯﾌﾟ体"/>
        <family val="3"/>
      </rPr>
      <t>交通費</t>
    </r>
    <r>
      <rPr>
        <sz val="14"/>
        <rFont val="ＭＳ 明朝"/>
        <family val="1"/>
      </rPr>
      <t>　　　　　】</t>
    </r>
  </si>
  <si>
    <r>
      <t>５ 支出の部</t>
    </r>
    <r>
      <rPr>
        <sz val="14"/>
        <rFont val="ＭＳ 明朝"/>
        <family val="1"/>
      </rPr>
      <t>【支出費目　　</t>
    </r>
    <r>
      <rPr>
        <sz val="14"/>
        <rFont val="HG創英角ﾎﾟｯﾌﾟ体"/>
        <family val="3"/>
      </rPr>
      <t>印刷費</t>
    </r>
    <r>
      <rPr>
        <sz val="14"/>
        <rFont val="ＭＳ 明朝"/>
        <family val="1"/>
      </rPr>
      <t>　　　　　】</t>
    </r>
  </si>
  <si>
    <t>　　〃</t>
  </si>
  <si>
    <r>
      <t>５ 支出の部</t>
    </r>
    <r>
      <rPr>
        <sz val="14"/>
        <rFont val="ＭＳ 明朝"/>
        <family val="1"/>
      </rPr>
      <t>【支出費目　　</t>
    </r>
    <r>
      <rPr>
        <sz val="14"/>
        <rFont val="HG創英角ﾎﾟｯﾌﾟ体"/>
        <family val="3"/>
      </rPr>
      <t>広告費</t>
    </r>
    <r>
      <rPr>
        <sz val="14"/>
        <rFont val="ＭＳ 明朝"/>
        <family val="1"/>
      </rPr>
      <t>　　　　　】</t>
    </r>
  </si>
  <si>
    <r>
      <t>５ 支出の部</t>
    </r>
    <r>
      <rPr>
        <sz val="14"/>
        <rFont val="ＭＳ 明朝"/>
        <family val="1"/>
      </rPr>
      <t>【支出費目　　</t>
    </r>
    <r>
      <rPr>
        <sz val="14"/>
        <rFont val="HG創英角ﾎﾟｯﾌﾟ体"/>
        <family val="3"/>
      </rPr>
      <t>文具費</t>
    </r>
    <r>
      <rPr>
        <sz val="14"/>
        <rFont val="ＭＳ 明朝"/>
        <family val="1"/>
      </rPr>
      <t>　　　　　】</t>
    </r>
  </si>
  <si>
    <r>
      <t>５ 支出の部</t>
    </r>
    <r>
      <rPr>
        <sz val="14"/>
        <rFont val="ＭＳ 明朝"/>
        <family val="1"/>
      </rPr>
      <t>【支出費目　　</t>
    </r>
    <r>
      <rPr>
        <sz val="14"/>
        <rFont val="HG創英角ﾎﾟｯﾌﾟ体"/>
        <family val="3"/>
      </rPr>
      <t>食糧費</t>
    </r>
    <r>
      <rPr>
        <sz val="14"/>
        <rFont val="ＭＳ 明朝"/>
        <family val="1"/>
      </rPr>
      <t>　　　　　】</t>
    </r>
  </si>
  <si>
    <t>　〃　　〃</t>
  </si>
  <si>
    <r>
      <t>５ 支出の部</t>
    </r>
    <r>
      <rPr>
        <sz val="14"/>
        <rFont val="ＭＳ 明朝"/>
        <family val="1"/>
      </rPr>
      <t>【支出費目　　</t>
    </r>
    <r>
      <rPr>
        <sz val="14"/>
        <rFont val="HG創英角ﾎﾟｯﾌﾟ体"/>
        <family val="3"/>
      </rPr>
      <t>休泊費</t>
    </r>
    <r>
      <rPr>
        <sz val="14"/>
        <rFont val="ＭＳ 明朝"/>
        <family val="1"/>
      </rPr>
      <t>　　　　　】</t>
    </r>
  </si>
  <si>
    <r>
      <t>５ 支出の部</t>
    </r>
    <r>
      <rPr>
        <sz val="14"/>
        <rFont val="ＭＳ 明朝"/>
        <family val="1"/>
      </rPr>
      <t>【支出費目　　</t>
    </r>
    <r>
      <rPr>
        <sz val="14"/>
        <rFont val="HG創英角ﾎﾟｯﾌﾟ体"/>
        <family val="3"/>
      </rPr>
      <t>雑費</t>
    </r>
    <r>
      <rPr>
        <sz val="14"/>
        <rFont val="ＭＳ 明朝"/>
        <family val="1"/>
      </rPr>
      <t>　　　　　　】</t>
    </r>
  </si>
  <si>
    <r>
      <rPr>
        <b/>
        <sz val="11"/>
        <rFont val="HG創英角ﾎﾟｯﾌﾟ体"/>
        <family val="3"/>
      </rPr>
      <t>○</t>
    </r>
    <r>
      <rPr>
        <sz val="11"/>
        <rFont val="ＭＳ 明朝"/>
        <family val="1"/>
      </rPr>
      <t>月</t>
    </r>
    <r>
      <rPr>
        <b/>
        <sz val="11"/>
        <rFont val="HG創英角ﾎﾟｯﾌﾟ体"/>
        <family val="3"/>
      </rPr>
      <t>○</t>
    </r>
    <r>
      <rPr>
        <sz val="11"/>
        <rFont val="ＭＳ 明朝"/>
        <family val="1"/>
      </rPr>
      <t>日</t>
    </r>
  </si>
  <si>
    <r>
      <t>（第</t>
    </r>
    <r>
      <rPr>
        <sz val="11"/>
        <rFont val="HG創英角ﾎﾟｯﾌﾟ体"/>
        <family val="3"/>
      </rPr>
      <t>１</t>
    </r>
    <r>
      <rPr>
        <sz val="11"/>
        <rFont val="ＭＳ 明朝"/>
        <family val="1"/>
      </rPr>
      <t>回分）</t>
    </r>
  </si>
  <si>
    <t>東京都三宅島三宅村△△</t>
  </si>
  <si>
    <t>海山　一郎</t>
  </si>
  <si>
    <t>父島　三郎</t>
  </si>
  <si>
    <t>０４９９４（○）○○○○</t>
  </si>
  <si>
    <t>東京都三宅島三宅村○○</t>
  </si>
  <si>
    <t>1日15,000円×5日</t>
  </si>
  <si>
    <t>1日10,000円×5日</t>
  </si>
  <si>
    <t>三宅　奈々</t>
  </si>
  <si>
    <t>1日5,000円×5日</t>
  </si>
  <si>
    <t>1日4,000円×2日</t>
  </si>
  <si>
    <t>X会館</t>
  </si>
  <si>
    <t>中ホール</t>
  </si>
  <si>
    <t>集会場</t>
  </si>
  <si>
    <t>1泊9,900円×５回</t>
  </si>
  <si>
    <t>車上運動員宿泊費</t>
  </si>
  <si>
    <t>（記入例）</t>
  </si>
  <si>
    <t>1日2000円×5日</t>
  </si>
  <si>
    <t>ＵＶ教材店</t>
  </si>
  <si>
    <t>食材代</t>
  </si>
  <si>
    <t>ＬМ商店</t>
  </si>
  <si>
    <t>米５KG
3,500÷5食÷5人＝140円</t>
  </si>
  <si>
    <t>机３、椅子１０　
１日7200円×5日</t>
  </si>
  <si>
    <t>○○党△△支部</t>
  </si>
  <si>
    <t>政党</t>
  </si>
  <si>
    <t>Ｃ島　Ｄ子</t>
  </si>
  <si>
    <t>1日10,000円×１日</t>
  </si>
  <si>
    <t>労務無償提供</t>
  </si>
  <si>
    <t>三宅村長</t>
  </si>
  <si>
    <t>三宅村議会議員</t>
  </si>
  <si>
    <t>御蔵　光</t>
  </si>
  <si>
    <t>1日200円×2日</t>
  </si>
  <si>
    <t>収支報告書の記入上特に注意していただく点について</t>
  </si>
  <si>
    <t>（１）　収入の内訳においては、一件１万円を超えるものについては各件ごとに記載してください。また、１万円以下のものについて</t>
  </si>
  <si>
    <t>　　　は、種別ごとに各収入日における合計額を金額欄に、その件数を備考欄にそれぞれ記載してください。</t>
  </si>
  <si>
    <t>　　　　なお、寄附については、一件１万円以下のものについても必要に応じて各件ごとに記載して差し支えありません。　　　</t>
  </si>
  <si>
    <t>（２）　収入の内訳中「種別」欄には、寄附金、その他の収入の区別を明記してください。</t>
  </si>
  <si>
    <t>　　　　　</t>
  </si>
  <si>
    <t>（３）　支出の内訳中「区分」欄には、立候補準備のために支出した費用と選挙運動のために支出した費用との区別を明記してくださ</t>
  </si>
  <si>
    <t>　　　い。</t>
  </si>
  <si>
    <t>（４）　支出については、消費税、振込手数料等を含みます。</t>
  </si>
  <si>
    <t>（５）　選挙運動用自動車の使用に要した支出は選挙運動費用には含まれません。</t>
  </si>
  <si>
    <t>（６）　支出が収入を超える場合は、差額分を自己資金として計上してください。</t>
  </si>
  <si>
    <t>（７）　労務・物品などの無償提供については、収入・支出ともに算入し、その見積の根拠を指定された欄に記載してください。</t>
  </si>
  <si>
    <t>（８）　労務・物品などの無償提供により、領収書が発行されない場合は、「領収書等を徴し難い事情があった支出の明細書」に</t>
  </si>
  <si>
    <t>　　　記載が必要となります。</t>
  </si>
  <si>
    <t>（９）　第２回分以降の報告書にあっては、収入・支出の総括表の「前回計」欄には、前回までに報告した金額の合計を記載してくだ</t>
  </si>
  <si>
    <t>　　　さい。</t>
  </si>
  <si>
    <t xml:space="preserve">（10）　「振込明細書に係る支出目的書」は支出の目的ごとに別葉としてください。また、支出の目的に対応する振込明細書の写しと
</t>
  </si>
  <si>
    <t>　　　併せて提出してください。</t>
  </si>
  <si>
    <t>お茶、菓子</t>
  </si>
  <si>
    <t>令和2年2月9日</t>
  </si>
  <si>
    <r>
      <t>令和</t>
    </r>
    <r>
      <rPr>
        <b/>
        <sz val="11"/>
        <rFont val="HG創英角ﾎﾟｯﾌﾟ体"/>
        <family val="3"/>
      </rPr>
      <t>○</t>
    </r>
    <r>
      <rPr>
        <sz val="11"/>
        <rFont val="ＭＳ 明朝"/>
        <family val="1"/>
      </rPr>
      <t>年</t>
    </r>
    <r>
      <rPr>
        <b/>
        <sz val="11"/>
        <rFont val="HG創英角ﾎﾟｯﾌﾟ体"/>
        <family val="3"/>
      </rPr>
      <t>○</t>
    </r>
    <r>
      <rPr>
        <sz val="11"/>
        <rFont val="ＭＳ 明朝"/>
        <family val="1"/>
      </rPr>
      <t>月</t>
    </r>
    <r>
      <rPr>
        <b/>
        <sz val="11"/>
        <rFont val="HG創英角ﾎﾟｯﾌﾟ体"/>
        <family val="3"/>
      </rPr>
      <t>○</t>
    </r>
    <r>
      <rPr>
        <sz val="11"/>
        <rFont val="ＭＳ 明朝"/>
        <family val="1"/>
      </rPr>
      <t>日　　</t>
    </r>
  </si>
  <si>
    <t>令和2年2月9日執行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</si>
</sst>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DBNum3]0"/>
    <numFmt numFmtId="178" formatCode="#,##0_ "/>
    <numFmt numFmtId="179" formatCode=";;;"/>
    <numFmt numFmtId="180" formatCode="[DBNum3][$-411]ggge&quot;年&quot;m&quot;月&quot;d&quot;日&quot;"/>
    <numFmt numFmtId="181" formatCode="0_ "/>
    <numFmt numFmtId="182" formatCode="[$-411]yyyy&quot;年&quot;mm&quot;月&quot;dd&quot;日&quot;\ dddd"/>
    <numFmt numFmtId="183" formatCode="#,##0.00_ "/>
    <numFmt numFmtId="184" formatCode="0_);[Red]\(0\)"/>
    <numFmt numFmtId="185" formatCode="#,##0_);[Red]\(#,##0\)"/>
    <numFmt numFmtId="186" formatCode="#,##0.00_);[Red]\(#,##0.00\)"/>
  </numFmts>
  <fonts count="60">
    <font>
      <sz val="11"/>
      <name val="ＭＳ 明朝"/>
      <family val="1"/>
    </font>
    <font>
      <sz val="6"/>
      <name val="ＭＳ 明朝"/>
      <family val="1"/>
    </font>
    <font>
      <sz val="20"/>
      <name val="ＭＳ 明朝"/>
      <family val="1"/>
    </font>
    <font>
      <sz val="28"/>
      <name val="ＭＳ 明朝"/>
      <family val="1"/>
    </font>
    <font>
      <sz val="12"/>
      <name val="ＭＳ 明朝"/>
      <family val="1"/>
    </font>
    <font>
      <b/>
      <sz val="11"/>
      <name val="ＭＳ 明朝"/>
      <family val="1"/>
    </font>
    <font>
      <sz val="9"/>
      <name val="ＭＳ 明朝"/>
      <family val="1"/>
    </font>
    <font>
      <sz val="14"/>
      <name val="ＭＳ 明朝"/>
      <family val="1"/>
    </font>
    <font>
      <sz val="22"/>
      <name val="ＭＳ 明朝"/>
      <family val="1"/>
    </font>
    <font>
      <sz val="24"/>
      <name val="ＭＳ 明朝"/>
      <family val="1"/>
    </font>
    <font>
      <sz val="11"/>
      <name val="HG創英角ﾎﾟｯﾌﾟ体"/>
      <family val="3"/>
    </font>
    <font>
      <sz val="10"/>
      <name val="HG創英角ﾎﾟｯﾌﾟ体"/>
      <family val="3"/>
    </font>
    <font>
      <sz val="14"/>
      <name val="HG創英角ﾎﾟｯﾌﾟ体"/>
      <family val="3"/>
    </font>
    <font>
      <sz val="11"/>
      <name val="HGS創英角ﾎﾟｯﾌﾟ体"/>
      <family val="3"/>
    </font>
    <font>
      <b/>
      <sz val="11"/>
      <name val="HG創英角ﾎﾟｯﾌﾟ体"/>
      <family val="3"/>
    </font>
    <font>
      <sz val="12"/>
      <name val="HG創英角ﾎﾟｯﾌﾟ体"/>
      <family val="3"/>
    </font>
    <font>
      <sz val="6"/>
      <name val="HG創英角ﾎﾟｯﾌﾟ体"/>
      <family val="3"/>
    </font>
    <font>
      <b/>
      <sz val="18"/>
      <name val="ＭＳ 明朝"/>
      <family val="1"/>
    </font>
    <font>
      <sz val="6"/>
      <name val="ＭＳ Ｐゴシック"/>
      <family val="3"/>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8"/>
      <color indexed="8"/>
      <name val="HG創英角ﾎﾟｯﾌﾟ体"/>
      <family val="3"/>
    </font>
    <font>
      <b/>
      <sz val="14"/>
      <color indexed="8"/>
      <name val="Calibri"/>
      <family val="2"/>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hair"/>
      <right style="hair"/>
      <top style="thin"/>
      <bottom>
        <color indexed="63"/>
      </bottom>
    </border>
    <border>
      <left style="hair"/>
      <right style="hair"/>
      <top style="thin"/>
      <bottom style="hair"/>
    </border>
    <border>
      <left style="hair"/>
      <right style="hair"/>
      <top style="hair"/>
      <bottom style="hair"/>
    </border>
    <border>
      <left>
        <color indexed="63"/>
      </left>
      <right style="hair"/>
      <top style="hair"/>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thin"/>
    </border>
    <border>
      <left style="hair"/>
      <right style="thin"/>
      <top style="hair"/>
      <bottom style="thin"/>
    </border>
    <border>
      <left style="hair"/>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Down="1">
      <left style="thin"/>
      <right style="thin"/>
      <top style="thin"/>
      <bottom style="thin"/>
      <diagonal style="thin"/>
    </border>
    <border>
      <left style="thin"/>
      <right style="thin"/>
      <top>
        <color indexed="63"/>
      </top>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thin"/>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55">
    <xf numFmtId="0" fontId="0" fillId="0" borderId="0" xfId="0" applyAlignment="1">
      <alignment/>
    </xf>
    <xf numFmtId="0" fontId="0" fillId="0" borderId="0" xfId="0"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0" fillId="0" borderId="0" xfId="0" applyFill="1" applyAlignment="1" applyProtection="1">
      <alignment vertical="center"/>
      <protection/>
    </xf>
    <xf numFmtId="177" fontId="4" fillId="0" borderId="0" xfId="0" applyNumberFormat="1" applyFont="1" applyAlignment="1">
      <alignment vertical="center"/>
    </xf>
    <xf numFmtId="0" fontId="4" fillId="0" borderId="0" xfId="0" applyFont="1" applyAlignment="1">
      <alignment vertical="center"/>
    </xf>
    <xf numFmtId="177" fontId="2" fillId="0" borderId="0" xfId="0" applyNumberFormat="1" applyFont="1" applyAlignment="1" applyProtection="1">
      <alignment horizontal="center" vertical="center"/>
      <protection/>
    </xf>
    <xf numFmtId="0" fontId="2"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0" fontId="0" fillId="0" borderId="0" xfId="0" applyFill="1" applyBorder="1" applyAlignment="1" applyProtection="1">
      <alignment vertical="center"/>
      <protection/>
    </xf>
    <xf numFmtId="0" fontId="0" fillId="0" borderId="10"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right" vertical="center"/>
    </xf>
    <xf numFmtId="178" fontId="0" fillId="0" borderId="11" xfId="0" applyNumberFormat="1" applyFill="1" applyBorder="1" applyAlignment="1">
      <alignment vertical="center"/>
    </xf>
    <xf numFmtId="0" fontId="4" fillId="0" borderId="0" xfId="0" applyNumberFormat="1" applyFont="1" applyBorder="1" applyAlignment="1">
      <alignment vertical="center"/>
    </xf>
    <xf numFmtId="0" fontId="0" fillId="0" borderId="0" xfId="0" applyFill="1" applyAlignment="1" applyProtection="1">
      <alignment horizontal="distributed" vertical="center"/>
      <protection/>
    </xf>
    <xf numFmtId="177" fontId="0" fillId="0" borderId="0" xfId="0" applyNumberFormat="1" applyFill="1" applyAlignment="1" applyProtection="1">
      <alignment vertical="center"/>
      <protection/>
    </xf>
    <xf numFmtId="0" fontId="0" fillId="0" borderId="0" xfId="0" applyFill="1" applyAlignment="1" applyProtection="1">
      <alignment horizontal="center" vertical="center"/>
      <protection/>
    </xf>
    <xf numFmtId="177" fontId="9" fillId="0" borderId="0" xfId="0" applyNumberFormat="1" applyFont="1" applyFill="1" applyAlignment="1" applyProtection="1">
      <alignment horizontal="center" vertical="center"/>
      <protection/>
    </xf>
    <xf numFmtId="0" fontId="0" fillId="0" borderId="0" xfId="0" applyNumberFormat="1" applyFill="1" applyAlignment="1" applyProtection="1">
      <alignment vertical="center"/>
      <protection/>
    </xf>
    <xf numFmtId="0" fontId="0" fillId="0" borderId="0" xfId="0" applyFill="1" applyAlignment="1" applyProtection="1">
      <alignment horizontal="distributed" vertical="center"/>
      <protection/>
    </xf>
    <xf numFmtId="0" fontId="5" fillId="0" borderId="0" xfId="0" applyFont="1" applyFill="1" applyAlignment="1" applyProtection="1">
      <alignment vertical="center"/>
      <protection/>
    </xf>
    <xf numFmtId="0" fontId="1" fillId="0" borderId="0" xfId="0" applyFont="1" applyFill="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0" xfId="0" applyFill="1" applyAlignment="1">
      <alignment horizontal="right"/>
    </xf>
    <xf numFmtId="179" fontId="0" fillId="0" borderId="0" xfId="0" applyNumberFormat="1" applyFill="1" applyAlignment="1">
      <alignment/>
    </xf>
    <xf numFmtId="0" fontId="0" fillId="0" borderId="0" xfId="0" applyFill="1" applyAlignment="1">
      <alignment/>
    </xf>
    <xf numFmtId="0" fontId="0" fillId="0" borderId="12" xfId="0" applyFill="1" applyBorder="1" applyAlignment="1">
      <alignment horizontal="distributed" vertical="distributed" wrapText="1"/>
    </xf>
    <xf numFmtId="179" fontId="0" fillId="0" borderId="0" xfId="0" applyNumberFormat="1" applyFill="1" applyAlignment="1">
      <alignment horizontal="distributed" vertical="distributed" wrapText="1"/>
    </xf>
    <xf numFmtId="0" fontId="0" fillId="0" borderId="0" xfId="0" applyFill="1" applyAlignment="1">
      <alignment horizontal="distributed" vertical="distributed" wrapText="1"/>
    </xf>
    <xf numFmtId="0" fontId="0" fillId="0" borderId="13" xfId="0" applyFill="1" applyBorder="1" applyAlignment="1">
      <alignment horizontal="distributed" vertical="distributed" wrapText="1"/>
    </xf>
    <xf numFmtId="0" fontId="0" fillId="0" borderId="14" xfId="0" applyFill="1" applyBorder="1" applyAlignment="1">
      <alignment horizontal="distributed" vertical="distributed" wrapText="1"/>
    </xf>
    <xf numFmtId="56" fontId="10" fillId="0" borderId="14" xfId="0" applyNumberFormat="1" applyFont="1" applyFill="1" applyBorder="1" applyAlignment="1" applyProtection="1">
      <alignment horizontal="distributed" vertical="center" shrinkToFit="1"/>
      <protection locked="0"/>
    </xf>
    <xf numFmtId="178" fontId="10" fillId="0" borderId="14" xfId="0" applyNumberFormat="1" applyFont="1" applyFill="1" applyBorder="1" applyAlignment="1" applyProtection="1">
      <alignment vertical="center" shrinkToFit="1"/>
      <protection locked="0"/>
    </xf>
    <xf numFmtId="0" fontId="10" fillId="0" borderId="14" xfId="0" applyFont="1" applyFill="1" applyBorder="1" applyAlignment="1" applyProtection="1">
      <alignment horizontal="distributed" vertical="center" shrinkToFit="1"/>
      <protection locked="0"/>
    </xf>
    <xf numFmtId="0" fontId="10" fillId="0" borderId="14" xfId="0" applyFont="1" applyFill="1" applyBorder="1" applyAlignment="1" applyProtection="1">
      <alignment vertical="center" shrinkToFit="1"/>
      <protection locked="0"/>
    </xf>
    <xf numFmtId="179" fontId="0" fillId="0" borderId="0" xfId="0" applyNumberFormat="1" applyFill="1" applyAlignment="1">
      <alignment vertical="center"/>
    </xf>
    <xf numFmtId="0" fontId="0" fillId="0" borderId="0" xfId="0" applyFill="1" applyAlignment="1">
      <alignment vertical="center"/>
    </xf>
    <xf numFmtId="0" fontId="11" fillId="0" borderId="14" xfId="0" applyFont="1" applyFill="1" applyBorder="1" applyAlignment="1" applyProtection="1">
      <alignment vertical="center" wrapText="1" shrinkToFit="1"/>
      <protection locked="0"/>
    </xf>
    <xf numFmtId="56" fontId="10" fillId="0" borderId="12" xfId="0" applyNumberFormat="1" applyFont="1" applyFill="1" applyBorder="1" applyAlignment="1" applyProtection="1">
      <alignment horizontal="distributed" vertical="center" shrinkToFit="1"/>
      <protection locked="0"/>
    </xf>
    <xf numFmtId="178" fontId="10" fillId="0" borderId="12" xfId="0" applyNumberFormat="1" applyFont="1" applyFill="1" applyBorder="1" applyAlignment="1" applyProtection="1">
      <alignment vertical="center" shrinkToFit="1"/>
      <protection locked="0"/>
    </xf>
    <xf numFmtId="56" fontId="0" fillId="0" borderId="14" xfId="0" applyNumberFormat="1" applyFill="1" applyBorder="1" applyAlignment="1">
      <alignment horizontal="distributed" vertical="center"/>
    </xf>
    <xf numFmtId="178" fontId="10" fillId="0" borderId="14" xfId="0" applyNumberFormat="1" applyFon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56" fontId="0" fillId="0" borderId="0" xfId="0" applyNumberFormat="1" applyFill="1" applyAlignment="1">
      <alignment horizontal="distributed" vertical="center"/>
    </xf>
    <xf numFmtId="0" fontId="8" fillId="0" borderId="0" xfId="0" applyFont="1" applyFill="1" applyAlignment="1" applyProtection="1">
      <alignment horizontal="center" vertical="center"/>
      <protection/>
    </xf>
    <xf numFmtId="0" fontId="0" fillId="0" borderId="0" xfId="0" applyFill="1" applyBorder="1" applyAlignment="1" applyProtection="1">
      <alignment horizontal="center" vertical="distributed" textRotation="255"/>
      <protection/>
    </xf>
    <xf numFmtId="0" fontId="0" fillId="0" borderId="0" xfId="0" applyFill="1" applyBorder="1" applyAlignment="1" applyProtection="1">
      <alignment horizontal="distributed" vertical="center"/>
      <protection/>
    </xf>
    <xf numFmtId="178" fontId="0" fillId="0" borderId="0" xfId="0" applyNumberFormat="1" applyFill="1" applyBorder="1" applyAlignment="1" applyProtection="1">
      <alignment vertical="center"/>
      <protection/>
    </xf>
    <xf numFmtId="178" fontId="0" fillId="0" borderId="12" xfId="0" applyNumberFormat="1" applyFill="1" applyBorder="1" applyAlignment="1">
      <alignment horizontal="distributed" vertical="center" wrapText="1"/>
    </xf>
    <xf numFmtId="0" fontId="0" fillId="0" borderId="13" xfId="0" applyFill="1" applyBorder="1" applyAlignment="1">
      <alignment horizontal="distributed" vertical="center"/>
    </xf>
    <xf numFmtId="178" fontId="10" fillId="0" borderId="14"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78" fontId="0" fillId="0" borderId="0" xfId="0" applyNumberFormat="1" applyFill="1" applyAlignment="1">
      <alignment vertical="center"/>
    </xf>
    <xf numFmtId="178" fontId="0" fillId="0" borderId="12" xfId="0" applyNumberFormat="1" applyFill="1" applyBorder="1" applyAlignment="1">
      <alignment horizontal="distributed" vertical="distributed" wrapText="1"/>
    </xf>
    <xf numFmtId="178" fontId="0" fillId="0" borderId="13" xfId="0" applyNumberFormat="1" applyFill="1" applyBorder="1" applyAlignment="1">
      <alignment horizontal="distributed" vertical="distributed" wrapText="1"/>
    </xf>
    <xf numFmtId="0" fontId="0" fillId="0" borderId="0" xfId="0" applyFill="1" applyBorder="1" applyAlignment="1" applyProtection="1">
      <alignment horizontal="right"/>
      <protection/>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0" xfId="0" applyFill="1" applyAlignment="1">
      <alignment horizontal="distributed" vertical="center"/>
    </xf>
    <xf numFmtId="0" fontId="10" fillId="0" borderId="17" xfId="0" applyFont="1" applyFill="1" applyBorder="1" applyAlignment="1" applyProtection="1">
      <alignment horizontal="distributed" vertical="center" shrinkToFit="1"/>
      <protection locked="0"/>
    </xf>
    <xf numFmtId="0" fontId="10" fillId="0" borderId="18" xfId="0" applyFont="1" applyFill="1" applyBorder="1" applyAlignment="1" applyProtection="1">
      <alignment horizontal="distributed" vertical="distributed" shrinkToFit="1"/>
      <protection locked="0"/>
    </xf>
    <xf numFmtId="0" fontId="10" fillId="0" borderId="17" xfId="0" applyFont="1" applyFill="1" applyBorder="1" applyAlignment="1" applyProtection="1">
      <alignment horizontal="distributed" vertical="distributed" shrinkToFit="1"/>
      <protection locked="0"/>
    </xf>
    <xf numFmtId="0" fontId="10" fillId="0" borderId="19" xfId="0" applyFont="1" applyFill="1" applyBorder="1" applyAlignment="1" applyProtection="1">
      <alignment horizontal="distributed" vertical="distributed" shrinkToFit="1"/>
      <protection locked="0"/>
    </xf>
    <xf numFmtId="177" fontId="4"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center"/>
    </xf>
    <xf numFmtId="56" fontId="13" fillId="0" borderId="14" xfId="0" applyNumberFormat="1" applyFont="1" applyFill="1" applyBorder="1" applyAlignment="1" applyProtection="1">
      <alignment horizontal="distributed" vertical="center" shrinkToFit="1"/>
      <protection locked="0"/>
    </xf>
    <xf numFmtId="178" fontId="13" fillId="0" borderId="14" xfId="0" applyNumberFormat="1" applyFont="1" applyFill="1" applyBorder="1" applyAlignment="1" applyProtection="1">
      <alignment vertical="center" shrinkToFit="1"/>
      <protection locked="0"/>
    </xf>
    <xf numFmtId="0" fontId="13" fillId="0" borderId="14" xfId="0" applyFont="1" applyFill="1" applyBorder="1" applyAlignment="1" applyProtection="1">
      <alignment horizontal="distributed" vertical="center" shrinkToFit="1"/>
      <protection locked="0"/>
    </xf>
    <xf numFmtId="0" fontId="13" fillId="0" borderId="14" xfId="0" applyFont="1" applyFill="1" applyBorder="1" applyAlignment="1" applyProtection="1">
      <alignment vertical="center" shrinkToFit="1"/>
      <protection locked="0"/>
    </xf>
    <xf numFmtId="0" fontId="11" fillId="0" borderId="14" xfId="0" applyFont="1" applyFill="1" applyBorder="1" applyAlignment="1" applyProtection="1">
      <alignment horizontal="distributed" vertical="center" shrinkToFit="1"/>
      <protection locked="0"/>
    </xf>
    <xf numFmtId="0" fontId="16" fillId="0" borderId="14" xfId="0" applyFont="1" applyFill="1" applyBorder="1" applyAlignment="1" applyProtection="1">
      <alignment vertical="center" wrapText="1" shrinkToFit="1"/>
      <protection locked="0"/>
    </xf>
    <xf numFmtId="49" fontId="4" fillId="0" borderId="0" xfId="0" applyNumberFormat="1" applyFont="1" applyBorder="1" applyAlignment="1">
      <alignment vertical="center"/>
    </xf>
    <xf numFmtId="0" fontId="0" fillId="33" borderId="0" xfId="0" applyFill="1" applyAlignment="1">
      <alignment vertical="top" wrapText="1"/>
    </xf>
    <xf numFmtId="0" fontId="0" fillId="33" borderId="0" xfId="0" applyFill="1" applyAlignment="1">
      <alignment vertical="top"/>
    </xf>
    <xf numFmtId="0" fontId="0" fillId="33" borderId="0" xfId="0" applyFill="1" applyAlignment="1">
      <alignment/>
    </xf>
    <xf numFmtId="0" fontId="17" fillId="0" borderId="0" xfId="0" applyFont="1" applyAlignment="1">
      <alignment horizontal="left"/>
    </xf>
    <xf numFmtId="0" fontId="19" fillId="33" borderId="0" xfId="0" applyFont="1" applyFill="1" applyAlignment="1">
      <alignment vertical="top"/>
    </xf>
    <xf numFmtId="0" fontId="20" fillId="0" borderId="0" xfId="0" applyFont="1" applyAlignment="1">
      <alignment/>
    </xf>
    <xf numFmtId="0" fontId="19" fillId="33" borderId="0" xfId="0" applyFont="1" applyFill="1" applyAlignment="1">
      <alignment horizontal="left" vertical="top"/>
    </xf>
    <xf numFmtId="0" fontId="19" fillId="33" borderId="0" xfId="0" applyFont="1" applyFill="1" applyAlignment="1">
      <alignment horizontal="center" vertical="top"/>
    </xf>
    <xf numFmtId="0" fontId="20" fillId="33" borderId="0" xfId="0" applyFont="1" applyFill="1" applyAlignment="1">
      <alignment horizontal="center" vertical="top"/>
    </xf>
    <xf numFmtId="0" fontId="17" fillId="33" borderId="0" xfId="0" applyFont="1" applyFill="1" applyAlignment="1">
      <alignment horizontal="center"/>
    </xf>
    <xf numFmtId="0" fontId="0" fillId="0" borderId="0" xfId="0"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49" fontId="0" fillId="0" borderId="0" xfId="0" applyNumberFormat="1" applyFill="1" applyAlignment="1" applyProtection="1">
      <alignment horizontal="distributed" vertical="center"/>
      <protection locked="0"/>
    </xf>
    <xf numFmtId="49" fontId="0" fillId="0" borderId="0" xfId="0" applyNumberFormat="1" applyFont="1" applyFill="1" applyAlignment="1" applyProtection="1">
      <alignment horizontal="distributed"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vertical="center" shrinkToFit="1"/>
      <protection locked="0"/>
    </xf>
    <xf numFmtId="0" fontId="3" fillId="0" borderId="0" xfId="0" applyFont="1" applyFill="1" applyAlignment="1" applyProtection="1">
      <alignment horizontal="right" vertical="center"/>
      <protection/>
    </xf>
    <xf numFmtId="177" fontId="9" fillId="0" borderId="0" xfId="0" applyNumberFormat="1" applyFont="1" applyFill="1" applyAlignment="1" applyProtection="1">
      <alignment horizontal="center" vertical="center"/>
      <protection/>
    </xf>
    <xf numFmtId="0" fontId="10" fillId="0" borderId="0" xfId="0" applyFont="1" applyFill="1" applyAlignment="1" applyProtection="1">
      <alignment horizontal="left" vertical="center"/>
      <protection locked="0"/>
    </xf>
    <xf numFmtId="0" fontId="0" fillId="0" borderId="0" xfId="0" applyFill="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horizontal="distributed" vertical="center"/>
      <protection/>
    </xf>
    <xf numFmtId="177" fontId="5" fillId="0" borderId="0" xfId="0" applyNumberFormat="1" applyFont="1" applyFill="1" applyAlignment="1" applyProtection="1">
      <alignment horizontal="center" vertical="center"/>
      <protection/>
    </xf>
    <xf numFmtId="0" fontId="0" fillId="0" borderId="0" xfId="0" applyFont="1" applyFill="1" applyAlignment="1" applyProtection="1">
      <alignment horizontal="distributed" vertical="center"/>
      <protection locked="0"/>
    </xf>
    <xf numFmtId="0" fontId="3" fillId="0" borderId="0" xfId="0" applyFont="1" applyFill="1" applyAlignment="1" applyProtection="1">
      <alignment horizontal="left" vertical="center"/>
      <protection/>
    </xf>
    <xf numFmtId="0" fontId="0" fillId="0" borderId="0" xfId="0" applyFill="1" applyAlignment="1" applyProtection="1">
      <alignment horizontal="distributed" vertical="center"/>
      <protection/>
    </xf>
    <xf numFmtId="0" fontId="0" fillId="0" borderId="20" xfId="0" applyFill="1" applyBorder="1" applyAlignment="1">
      <alignment horizontal="distributed" vertical="distributed" wrapText="1"/>
    </xf>
    <xf numFmtId="0" fontId="0" fillId="0" borderId="21" xfId="0" applyFill="1" applyBorder="1" applyAlignment="1">
      <alignment horizontal="distributed" vertical="distributed" wrapText="1"/>
    </xf>
    <xf numFmtId="0" fontId="0" fillId="0" borderId="22" xfId="0" applyFill="1" applyBorder="1" applyAlignment="1">
      <alignment horizontal="distributed" vertical="distributed" wrapText="1"/>
    </xf>
    <xf numFmtId="0" fontId="0" fillId="0" borderId="14" xfId="0" applyFont="1" applyFill="1" applyBorder="1" applyAlignment="1">
      <alignment horizontal="distributed" vertical="distributed" wrapText="1"/>
    </xf>
    <xf numFmtId="0" fontId="0" fillId="0" borderId="12" xfId="0" applyFill="1" applyBorder="1" applyAlignment="1">
      <alignment horizontal="distributed" vertical="distributed" wrapText="1"/>
    </xf>
    <xf numFmtId="0" fontId="0" fillId="0" borderId="13" xfId="0" applyFill="1" applyBorder="1" applyAlignment="1">
      <alignment horizontal="distributed" vertical="distributed" wrapText="1"/>
    </xf>
    <xf numFmtId="0" fontId="8" fillId="0" borderId="23" xfId="0" applyFont="1" applyFill="1" applyBorder="1" applyAlignment="1">
      <alignment horizontal="left" vertical="center"/>
    </xf>
    <xf numFmtId="0" fontId="8" fillId="0" borderId="0" xfId="0" applyFont="1" applyFill="1" applyAlignment="1" applyProtection="1">
      <alignment vertical="center"/>
      <protection/>
    </xf>
    <xf numFmtId="0" fontId="7" fillId="0" borderId="24" xfId="0" applyFont="1" applyFill="1" applyBorder="1" applyAlignment="1" applyProtection="1">
      <alignment horizontal="center" vertical="distributed" textRotation="255"/>
      <protection/>
    </xf>
    <xf numFmtId="0" fontId="7" fillId="0" borderId="25" xfId="0" applyFont="1" applyFill="1" applyBorder="1" applyAlignment="1" applyProtection="1">
      <alignment horizontal="center" vertical="distributed" textRotation="255"/>
      <protection/>
    </xf>
    <xf numFmtId="0" fontId="7" fillId="0" borderId="26" xfId="0" applyFont="1" applyFill="1" applyBorder="1" applyAlignment="1" applyProtection="1">
      <alignment horizontal="center" vertical="distributed" textRotation="255"/>
      <protection/>
    </xf>
    <xf numFmtId="0" fontId="7" fillId="0" borderId="27" xfId="0" applyFont="1" applyFill="1" applyBorder="1" applyAlignment="1" applyProtection="1">
      <alignment horizontal="distributed" vertical="center" indent="1"/>
      <protection/>
    </xf>
    <xf numFmtId="0" fontId="7" fillId="0" borderId="28" xfId="0" applyFont="1" applyFill="1" applyBorder="1" applyAlignment="1" applyProtection="1">
      <alignment horizontal="distributed" vertical="center" indent="1"/>
      <protection/>
    </xf>
    <xf numFmtId="0" fontId="7" fillId="0" borderId="29" xfId="0" applyFont="1" applyFill="1" applyBorder="1" applyAlignment="1" applyProtection="1">
      <alignment horizontal="distributed" vertical="center"/>
      <protection/>
    </xf>
    <xf numFmtId="0" fontId="7" fillId="0" borderId="30" xfId="0" applyFont="1" applyFill="1" applyBorder="1" applyAlignment="1" applyProtection="1">
      <alignment vertical="center"/>
      <protection/>
    </xf>
    <xf numFmtId="0" fontId="7" fillId="0" borderId="18" xfId="0" applyFont="1" applyFill="1" applyBorder="1" applyAlignment="1" applyProtection="1">
      <alignment horizontal="distributed" vertical="center" wrapText="1" indent="1"/>
      <protection/>
    </xf>
    <xf numFmtId="0" fontId="7" fillId="0" borderId="31" xfId="0" applyFont="1" applyFill="1" applyBorder="1" applyAlignment="1" applyProtection="1">
      <alignment horizontal="distributed" vertical="center" wrapText="1" indent="1"/>
      <protection/>
    </xf>
    <xf numFmtId="0" fontId="7" fillId="0" borderId="27" xfId="0" applyFont="1" applyFill="1" applyBorder="1" applyAlignment="1" applyProtection="1">
      <alignment horizontal="distributed" vertical="center" wrapText="1" indent="1"/>
      <protection/>
    </xf>
    <xf numFmtId="0" fontId="7" fillId="0" borderId="28" xfId="0" applyFont="1" applyFill="1" applyBorder="1" applyAlignment="1" applyProtection="1">
      <alignment horizontal="distributed" vertical="center" wrapText="1" indent="1"/>
      <protection/>
    </xf>
    <xf numFmtId="178" fontId="12" fillId="0" borderId="32" xfId="0" applyNumberFormat="1" applyFont="1" applyFill="1" applyBorder="1" applyAlignment="1" applyProtection="1">
      <alignment horizontal="right" vertical="center"/>
      <protection/>
    </xf>
    <xf numFmtId="178" fontId="12" fillId="0" borderId="33" xfId="0" applyNumberFormat="1" applyFont="1" applyFill="1" applyBorder="1" applyAlignment="1" applyProtection="1">
      <alignment horizontal="right" vertical="center"/>
      <protection/>
    </xf>
    <xf numFmtId="178" fontId="12" fillId="0" borderId="34" xfId="0" applyNumberFormat="1" applyFont="1" applyFill="1" applyBorder="1" applyAlignment="1" applyProtection="1">
      <alignment horizontal="right" vertical="center"/>
      <protection/>
    </xf>
    <xf numFmtId="0" fontId="8" fillId="0" borderId="35"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7" fillId="0" borderId="18" xfId="0" applyFont="1" applyFill="1" applyBorder="1" applyAlignment="1" applyProtection="1">
      <alignment horizontal="distributed" vertical="center" indent="1"/>
      <protection/>
    </xf>
    <xf numFmtId="0" fontId="7" fillId="0" borderId="31" xfId="0" applyFont="1" applyFill="1" applyBorder="1" applyAlignment="1" applyProtection="1">
      <alignment horizontal="distributed" vertical="center" indent="1"/>
      <protection/>
    </xf>
    <xf numFmtId="178" fontId="12" fillId="0" borderId="38" xfId="0" applyNumberFormat="1" applyFont="1" applyFill="1" applyBorder="1" applyAlignment="1" applyProtection="1">
      <alignment horizontal="right" vertical="center"/>
      <protection/>
    </xf>
    <xf numFmtId="178" fontId="12" fillId="0" borderId="39" xfId="0" applyNumberFormat="1" applyFont="1" applyFill="1" applyBorder="1" applyAlignment="1" applyProtection="1">
      <alignment horizontal="right" vertical="center"/>
      <protection/>
    </xf>
    <xf numFmtId="178" fontId="12" fillId="0" borderId="40" xfId="0" applyNumberFormat="1" applyFont="1" applyFill="1" applyBorder="1" applyAlignment="1" applyProtection="1">
      <alignment horizontal="right" vertical="center"/>
      <protection/>
    </xf>
    <xf numFmtId="178" fontId="12" fillId="0" borderId="41" xfId="0" applyNumberFormat="1" applyFont="1" applyFill="1" applyBorder="1" applyAlignment="1" applyProtection="1">
      <alignment horizontal="right" vertical="center"/>
      <protection/>
    </xf>
    <xf numFmtId="178" fontId="12" fillId="0" borderId="42" xfId="0" applyNumberFormat="1" applyFont="1" applyFill="1" applyBorder="1" applyAlignment="1" applyProtection="1">
      <alignment horizontal="right" vertical="center"/>
      <protection/>
    </xf>
    <xf numFmtId="178" fontId="12" fillId="0" borderId="43" xfId="0" applyNumberFormat="1" applyFont="1" applyFill="1" applyBorder="1" applyAlignment="1" applyProtection="1">
      <alignment horizontal="right" vertical="center"/>
      <protection/>
    </xf>
    <xf numFmtId="178" fontId="7" fillId="0" borderId="38" xfId="0" applyNumberFormat="1" applyFont="1" applyFill="1" applyBorder="1" applyAlignment="1" applyProtection="1">
      <alignment horizontal="center" vertical="center"/>
      <protection locked="0"/>
    </xf>
    <xf numFmtId="178" fontId="7" fillId="0" borderId="39" xfId="0" applyNumberFormat="1" applyFont="1" applyFill="1" applyBorder="1" applyAlignment="1" applyProtection="1">
      <alignment horizontal="center" vertical="center"/>
      <protection locked="0"/>
    </xf>
    <xf numFmtId="178" fontId="7" fillId="0" borderId="40" xfId="0" applyNumberFormat="1" applyFont="1" applyFill="1" applyBorder="1" applyAlignment="1" applyProtection="1">
      <alignment horizontal="center" vertical="center"/>
      <protection locked="0"/>
    </xf>
    <xf numFmtId="178" fontId="7" fillId="0" borderId="41" xfId="0" applyNumberFormat="1" applyFont="1" applyFill="1" applyBorder="1" applyAlignment="1" applyProtection="1">
      <alignment horizontal="center" vertical="center"/>
      <protection locked="0"/>
    </xf>
    <xf numFmtId="178" fontId="7" fillId="0" borderId="42" xfId="0" applyNumberFormat="1" applyFont="1" applyFill="1" applyBorder="1" applyAlignment="1" applyProtection="1">
      <alignment horizontal="center" vertical="center"/>
      <protection locked="0"/>
    </xf>
    <xf numFmtId="178" fontId="7" fillId="0" borderId="43" xfId="0" applyNumberFormat="1" applyFont="1" applyFill="1" applyBorder="1" applyAlignment="1" applyProtection="1">
      <alignment horizontal="center" vertical="center"/>
      <protection locked="0"/>
    </xf>
    <xf numFmtId="178" fontId="7" fillId="0" borderId="32" xfId="0" applyNumberFormat="1" applyFont="1" applyFill="1" applyBorder="1" applyAlignment="1" applyProtection="1">
      <alignment horizontal="center" vertical="center"/>
      <protection locked="0"/>
    </xf>
    <xf numFmtId="178" fontId="7" fillId="0" borderId="33" xfId="0" applyNumberFormat="1" applyFont="1" applyFill="1" applyBorder="1" applyAlignment="1" applyProtection="1">
      <alignment horizontal="center" vertical="center"/>
      <protection locked="0"/>
    </xf>
    <xf numFmtId="178" fontId="7" fillId="0" borderId="34"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178" fontId="12" fillId="0" borderId="38" xfId="0" applyNumberFormat="1" applyFont="1" applyFill="1" applyBorder="1" applyAlignment="1" applyProtection="1">
      <alignment horizontal="right" vertical="center"/>
      <protection locked="0"/>
    </xf>
    <xf numFmtId="178" fontId="12" fillId="0" borderId="39" xfId="0" applyNumberFormat="1" applyFont="1" applyFill="1" applyBorder="1" applyAlignment="1" applyProtection="1">
      <alignment horizontal="right" vertical="center"/>
      <protection locked="0"/>
    </xf>
    <xf numFmtId="178" fontId="12" fillId="0" borderId="40" xfId="0" applyNumberFormat="1" applyFont="1" applyFill="1" applyBorder="1" applyAlignment="1" applyProtection="1">
      <alignment horizontal="right" vertical="center"/>
      <protection locked="0"/>
    </xf>
    <xf numFmtId="178" fontId="12" fillId="0" borderId="41" xfId="0" applyNumberFormat="1" applyFont="1" applyFill="1" applyBorder="1" applyAlignment="1" applyProtection="1">
      <alignment horizontal="right" vertical="center"/>
      <protection locked="0"/>
    </xf>
    <xf numFmtId="178" fontId="12" fillId="0" borderId="42" xfId="0" applyNumberFormat="1" applyFont="1" applyFill="1" applyBorder="1" applyAlignment="1" applyProtection="1">
      <alignment horizontal="right" vertical="center"/>
      <protection locked="0"/>
    </xf>
    <xf numFmtId="178" fontId="12" fillId="0" borderId="43" xfId="0" applyNumberFormat="1" applyFont="1" applyFill="1" applyBorder="1" applyAlignment="1" applyProtection="1">
      <alignment horizontal="right" vertical="center"/>
      <protection locked="0"/>
    </xf>
    <xf numFmtId="178" fontId="12" fillId="0" borderId="32" xfId="0" applyNumberFormat="1" applyFont="1" applyFill="1" applyBorder="1" applyAlignment="1" applyProtection="1">
      <alignment horizontal="right" vertical="center"/>
      <protection locked="0"/>
    </xf>
    <xf numFmtId="178" fontId="12" fillId="0" borderId="33" xfId="0" applyNumberFormat="1" applyFont="1" applyFill="1" applyBorder="1" applyAlignment="1" applyProtection="1">
      <alignment horizontal="right" vertical="center"/>
      <protection locked="0"/>
    </xf>
    <xf numFmtId="178" fontId="12" fillId="0" borderId="34" xfId="0" applyNumberFormat="1" applyFont="1" applyFill="1" applyBorder="1" applyAlignment="1" applyProtection="1">
      <alignment horizontal="right" vertical="center"/>
      <protection locked="0"/>
    </xf>
    <xf numFmtId="0" fontId="0" fillId="0" borderId="12" xfId="0" applyFill="1" applyBorder="1" applyAlignment="1">
      <alignment horizontal="distributed" vertical="distributed" wrapText="1"/>
    </xf>
    <xf numFmtId="0" fontId="0" fillId="0" borderId="13" xfId="0" applyFill="1" applyBorder="1" applyAlignment="1">
      <alignment horizontal="distributed" vertical="distributed" wrapText="1"/>
    </xf>
    <xf numFmtId="0" fontId="0" fillId="0" borderId="14" xfId="0" applyFill="1" applyBorder="1" applyAlignment="1">
      <alignment horizontal="distributed" vertical="distributed" wrapText="1"/>
    </xf>
    <xf numFmtId="0" fontId="59" fillId="0" borderId="0" xfId="0" applyFont="1" applyFill="1" applyAlignment="1">
      <alignment vertical="center" wrapText="1"/>
    </xf>
    <xf numFmtId="0" fontId="59" fillId="0" borderId="0" xfId="0" applyFont="1" applyFill="1" applyAlignment="1">
      <alignment vertical="center"/>
    </xf>
    <xf numFmtId="178" fontId="12" fillId="0" borderId="38" xfId="0" applyNumberFormat="1" applyFont="1" applyFill="1" applyBorder="1" applyAlignment="1" applyProtection="1">
      <alignment vertical="center"/>
      <protection/>
    </xf>
    <xf numFmtId="178" fontId="12" fillId="0" borderId="39" xfId="0" applyNumberFormat="1" applyFont="1" applyFill="1" applyBorder="1" applyAlignment="1" applyProtection="1">
      <alignment vertical="center"/>
      <protection/>
    </xf>
    <xf numFmtId="178" fontId="12" fillId="0" borderId="40" xfId="0" applyNumberFormat="1" applyFont="1" applyFill="1" applyBorder="1" applyAlignment="1" applyProtection="1">
      <alignment vertical="center"/>
      <protection/>
    </xf>
    <xf numFmtId="178" fontId="12" fillId="0" borderId="41" xfId="0" applyNumberFormat="1" applyFont="1" applyFill="1" applyBorder="1" applyAlignment="1" applyProtection="1">
      <alignment vertical="center"/>
      <protection/>
    </xf>
    <xf numFmtId="178" fontId="12" fillId="0" borderId="42" xfId="0" applyNumberFormat="1" applyFont="1" applyFill="1" applyBorder="1" applyAlignment="1" applyProtection="1">
      <alignment vertical="center"/>
      <protection/>
    </xf>
    <xf numFmtId="178" fontId="12" fillId="0" borderId="43" xfId="0" applyNumberFormat="1" applyFont="1" applyFill="1" applyBorder="1" applyAlignment="1" applyProtection="1">
      <alignment vertical="center"/>
      <protection/>
    </xf>
    <xf numFmtId="0" fontId="7" fillId="0" borderId="24" xfId="0" applyFont="1" applyFill="1" applyBorder="1" applyAlignment="1" applyProtection="1">
      <alignment horizontal="distributed" vertical="center" wrapText="1" indent="1"/>
      <protection/>
    </xf>
    <xf numFmtId="0" fontId="7" fillId="0" borderId="25" xfId="0" applyFont="1" applyFill="1" applyBorder="1" applyAlignment="1" applyProtection="1">
      <alignment horizontal="distributed" vertical="center" wrapText="1" indent="1"/>
      <protection/>
    </xf>
    <xf numFmtId="0" fontId="7" fillId="0" borderId="26" xfId="0" applyFont="1" applyFill="1" applyBorder="1" applyAlignment="1" applyProtection="1">
      <alignment horizontal="distributed" vertical="center" wrapText="1"/>
      <protection/>
    </xf>
    <xf numFmtId="0" fontId="7" fillId="0" borderId="26" xfId="0" applyFont="1" applyFill="1" applyBorder="1" applyAlignment="1" applyProtection="1">
      <alignment vertical="center"/>
      <protection/>
    </xf>
    <xf numFmtId="178" fontId="12" fillId="0" borderId="41" xfId="0" applyNumberFormat="1" applyFont="1" applyFill="1" applyBorder="1" applyAlignment="1" applyProtection="1">
      <alignment vertical="center"/>
      <protection locked="0"/>
    </xf>
    <xf numFmtId="178" fontId="12" fillId="0" borderId="42" xfId="0" applyNumberFormat="1" applyFont="1" applyFill="1" applyBorder="1" applyAlignment="1" applyProtection="1">
      <alignment vertical="center"/>
      <protection locked="0"/>
    </xf>
    <xf numFmtId="178" fontId="12" fillId="0" borderId="43" xfId="0" applyNumberFormat="1" applyFont="1" applyFill="1" applyBorder="1" applyAlignment="1" applyProtection="1">
      <alignment vertical="center"/>
      <protection locked="0"/>
    </xf>
    <xf numFmtId="0" fontId="0" fillId="0" borderId="0" xfId="0" applyFill="1" applyBorder="1" applyAlignment="1" applyProtection="1">
      <alignment horizontal="right"/>
      <protection/>
    </xf>
    <xf numFmtId="178" fontId="12" fillId="0" borderId="41" xfId="0" applyNumberFormat="1" applyFont="1" applyBorder="1" applyAlignment="1" applyProtection="1">
      <alignment vertical="center"/>
      <protection/>
    </xf>
    <xf numFmtId="178" fontId="12" fillId="0" borderId="42" xfId="0" applyNumberFormat="1" applyFont="1" applyBorder="1" applyAlignment="1" applyProtection="1">
      <alignment vertical="center"/>
      <protection/>
    </xf>
    <xf numFmtId="178" fontId="12" fillId="0" borderId="43" xfId="0" applyNumberFormat="1" applyFont="1" applyBorder="1" applyAlignment="1" applyProtection="1">
      <alignment vertical="center"/>
      <protection/>
    </xf>
    <xf numFmtId="178" fontId="12" fillId="0" borderId="32" xfId="0" applyNumberFormat="1" applyFont="1" applyFill="1" applyBorder="1" applyAlignment="1" applyProtection="1">
      <alignment vertical="center"/>
      <protection/>
    </xf>
    <xf numFmtId="178" fontId="12" fillId="0" borderId="33" xfId="0" applyNumberFormat="1" applyFont="1" applyFill="1" applyBorder="1" applyAlignment="1" applyProtection="1">
      <alignment vertical="center"/>
      <protection/>
    </xf>
    <xf numFmtId="178" fontId="12" fillId="0" borderId="34" xfId="0" applyNumberFormat="1"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quotePrefix="1">
      <alignment horizontal="left" vertical="center"/>
      <protection/>
    </xf>
    <xf numFmtId="0" fontId="7" fillId="0" borderId="44"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distributed" textRotation="255"/>
      <protection/>
    </xf>
    <xf numFmtId="0" fontId="7" fillId="0" borderId="45" xfId="0" applyFont="1" applyFill="1" applyBorder="1" applyAlignment="1" applyProtection="1">
      <alignment horizontal="center" vertical="distributed" textRotation="255"/>
      <protection/>
    </xf>
    <xf numFmtId="0" fontId="7" fillId="0" borderId="13" xfId="0" applyFont="1" applyFill="1" applyBorder="1" applyAlignment="1" applyProtection="1">
      <alignment horizontal="center" vertical="distributed" textRotation="255"/>
      <protection/>
    </xf>
    <xf numFmtId="178" fontId="12" fillId="0" borderId="38" xfId="0" applyNumberFormat="1" applyFont="1" applyFill="1" applyBorder="1" applyAlignment="1" applyProtection="1">
      <alignment vertical="center"/>
      <protection locked="0"/>
    </xf>
    <xf numFmtId="178" fontId="12" fillId="0" borderId="39" xfId="0" applyNumberFormat="1" applyFont="1" applyFill="1" applyBorder="1" applyAlignment="1" applyProtection="1">
      <alignment vertical="center"/>
      <protection locked="0"/>
    </xf>
    <xf numFmtId="178" fontId="12" fillId="0" borderId="40" xfId="0" applyNumberFormat="1" applyFont="1" applyFill="1" applyBorder="1" applyAlignment="1" applyProtection="1">
      <alignment vertical="center"/>
      <protection locked="0"/>
    </xf>
    <xf numFmtId="178" fontId="12" fillId="0" borderId="24" xfId="0" applyNumberFormat="1" applyFont="1" applyBorder="1" applyAlignment="1" applyProtection="1">
      <alignment vertical="center"/>
      <protection/>
    </xf>
    <xf numFmtId="178" fontId="7" fillId="0" borderId="24"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0" fillId="0" borderId="27" xfId="0" applyFill="1" applyBorder="1" applyAlignment="1">
      <alignment horizontal="distributed" vertical="center"/>
    </xf>
    <xf numFmtId="0" fontId="0" fillId="0" borderId="46" xfId="0" applyFill="1" applyBorder="1" applyAlignment="1">
      <alignment horizontal="distributed" vertical="center"/>
    </xf>
    <xf numFmtId="56" fontId="10" fillId="0" borderId="41" xfId="0" applyNumberFormat="1" applyFont="1" applyFill="1" applyBorder="1" applyAlignment="1" applyProtection="1">
      <alignment horizontal="distributed" vertical="center" shrinkToFit="1"/>
      <protection locked="0"/>
    </xf>
    <xf numFmtId="56" fontId="10" fillId="0" borderId="42" xfId="0" applyNumberFormat="1" applyFont="1" applyFill="1" applyBorder="1" applyAlignment="1" applyProtection="1">
      <alignment horizontal="distributed" vertical="center" shrinkToFit="1"/>
      <protection locked="0"/>
    </xf>
    <xf numFmtId="0" fontId="10" fillId="0" borderId="18" xfId="0" applyFont="1" applyFill="1" applyBorder="1" applyAlignment="1" applyProtection="1">
      <alignment horizontal="distributed" vertical="center" shrinkToFit="1"/>
      <protection locked="0"/>
    </xf>
    <xf numFmtId="0" fontId="10" fillId="0" borderId="47" xfId="0" applyFont="1" applyFill="1" applyBorder="1" applyAlignment="1" applyProtection="1">
      <alignment vertical="center"/>
      <protection locked="0"/>
    </xf>
    <xf numFmtId="0" fontId="10" fillId="0" borderId="43" xfId="0" applyFont="1" applyFill="1" applyBorder="1" applyAlignment="1" applyProtection="1">
      <alignment vertical="center"/>
      <protection locked="0"/>
    </xf>
    <xf numFmtId="178" fontId="10" fillId="0" borderId="47" xfId="0" applyNumberFormat="1" applyFont="1" applyFill="1" applyBorder="1" applyAlignment="1" applyProtection="1">
      <alignment vertical="center"/>
      <protection locked="0"/>
    </xf>
    <xf numFmtId="178" fontId="10" fillId="0" borderId="42" xfId="0" applyNumberFormat="1" applyFont="1" applyFill="1" applyBorder="1" applyAlignment="1" applyProtection="1">
      <alignment vertical="center"/>
      <protection locked="0"/>
    </xf>
    <xf numFmtId="178" fontId="10" fillId="0" borderId="18" xfId="0" applyNumberFormat="1" applyFont="1" applyFill="1" applyBorder="1" applyAlignment="1" applyProtection="1">
      <alignment vertical="center"/>
      <protection locked="0"/>
    </xf>
    <xf numFmtId="0" fontId="0" fillId="0" borderId="40" xfId="0" applyFill="1" applyBorder="1" applyAlignment="1">
      <alignment horizontal="distributed" vertical="center"/>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center"/>
    </xf>
    <xf numFmtId="56" fontId="10" fillId="0" borderId="32" xfId="0" applyNumberFormat="1" applyFont="1" applyFill="1" applyBorder="1" applyAlignment="1" applyProtection="1">
      <alignment horizontal="distributed" vertical="center" shrinkToFit="1"/>
      <protection locked="0"/>
    </xf>
    <xf numFmtId="56" fontId="10" fillId="0" borderId="33" xfId="0" applyNumberFormat="1" applyFont="1" applyFill="1" applyBorder="1" applyAlignment="1" applyProtection="1">
      <alignment horizontal="distributed" vertical="center" shrinkToFit="1"/>
      <protection locked="0"/>
    </xf>
    <xf numFmtId="0" fontId="10" fillId="0" borderId="29" xfId="0" applyFont="1" applyFill="1" applyBorder="1" applyAlignment="1" applyProtection="1">
      <alignment horizontal="distributed" vertical="center" shrinkToFit="1"/>
      <protection locked="0"/>
    </xf>
    <xf numFmtId="178" fontId="10" fillId="0" borderId="48" xfId="0" applyNumberFormat="1" applyFont="1" applyFill="1" applyBorder="1" applyAlignment="1" applyProtection="1">
      <alignment vertical="center"/>
      <protection locked="0"/>
    </xf>
    <xf numFmtId="178" fontId="10" fillId="0" borderId="29" xfId="0" applyNumberFormat="1" applyFont="1" applyFill="1" applyBorder="1" applyAlignment="1" applyProtection="1">
      <alignment vertical="center"/>
      <protection locked="0"/>
    </xf>
    <xf numFmtId="49" fontId="4" fillId="0" borderId="11"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horizontal="center" vertical="center"/>
    </xf>
    <xf numFmtId="0" fontId="15" fillId="0" borderId="0" xfId="0" applyFont="1" applyFill="1" applyAlignment="1">
      <alignment horizontal="left" vertical="center"/>
    </xf>
    <xf numFmtId="0" fontId="10" fillId="0" borderId="48" xfId="0" applyFont="1" applyFill="1" applyBorder="1" applyAlignment="1" applyProtection="1">
      <alignment vertical="center"/>
      <protection locked="0"/>
    </xf>
    <xf numFmtId="0" fontId="10" fillId="0" borderId="34" xfId="0" applyFont="1" applyFill="1" applyBorder="1" applyAlignment="1" applyProtection="1">
      <alignment vertical="center"/>
      <protection locked="0"/>
    </xf>
    <xf numFmtId="0" fontId="4" fillId="0" borderId="11" xfId="0" applyFont="1" applyFill="1" applyBorder="1" applyAlignment="1">
      <alignment horizontal="distributed" vertical="distributed"/>
    </xf>
    <xf numFmtId="0" fontId="2" fillId="0" borderId="0" xfId="0" applyFont="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9" xfId="0" applyFont="1" applyFill="1" applyBorder="1" applyAlignment="1">
      <alignment horizontal="center" vertical="center"/>
    </xf>
    <xf numFmtId="177"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distributed"/>
    </xf>
    <xf numFmtId="0" fontId="4" fillId="0" borderId="0" xfId="0" applyFont="1" applyBorder="1" applyAlignment="1">
      <alignment vertical="center" shrinkToFit="1"/>
    </xf>
    <xf numFmtId="0" fontId="15" fillId="0" borderId="0" xfId="0" applyFont="1" applyAlignment="1">
      <alignment horizontal="left" vertical="center"/>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10</xdr:row>
      <xdr:rowOff>161925</xdr:rowOff>
    </xdr:from>
    <xdr:to>
      <xdr:col>13</xdr:col>
      <xdr:colOff>447675</xdr:colOff>
      <xdr:row>11</xdr:row>
      <xdr:rowOff>419100</xdr:rowOff>
    </xdr:to>
    <xdr:sp>
      <xdr:nvSpPr>
        <xdr:cNvPr id="1" name="テキスト ボックス 2"/>
        <xdr:cNvSpPr txBox="1">
          <a:spLocks noChangeArrowheads="1"/>
        </xdr:cNvSpPr>
      </xdr:nvSpPr>
      <xdr:spPr>
        <a:xfrm>
          <a:off x="2905125" y="2638425"/>
          <a:ext cx="4638675" cy="504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rPr>
            <a:t>「収入の部」、「支出の部」に記載された支払い月日の最初と最後の日付を記載してください。</a:t>
          </a:r>
        </a:p>
      </xdr:txBody>
    </xdr:sp>
    <xdr:clientData/>
  </xdr:twoCellAnchor>
  <xdr:twoCellAnchor>
    <xdr:from>
      <xdr:col>4</xdr:col>
      <xdr:colOff>190500</xdr:colOff>
      <xdr:row>10</xdr:row>
      <xdr:rowOff>219075</xdr:rowOff>
    </xdr:from>
    <xdr:to>
      <xdr:col>6</xdr:col>
      <xdr:colOff>104775</xdr:colOff>
      <xdr:row>11</xdr:row>
      <xdr:rowOff>171450</xdr:rowOff>
    </xdr:to>
    <xdr:sp>
      <xdr:nvSpPr>
        <xdr:cNvPr id="2" name="直線矢印コネクタ 6"/>
        <xdr:cNvSpPr>
          <a:spLocks/>
        </xdr:cNvSpPr>
      </xdr:nvSpPr>
      <xdr:spPr>
        <a:xfrm flipH="1" flipV="1">
          <a:off x="2162175" y="2695575"/>
          <a:ext cx="742950" cy="200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133350</xdr:colOff>
      <xdr:row>16</xdr:row>
      <xdr:rowOff>219075</xdr:rowOff>
    </xdr:from>
    <xdr:to>
      <xdr:col>16</xdr:col>
      <xdr:colOff>590550</xdr:colOff>
      <xdr:row>18</xdr:row>
      <xdr:rowOff>123825</xdr:rowOff>
    </xdr:to>
    <xdr:sp>
      <xdr:nvSpPr>
        <xdr:cNvPr id="3" name="テキスト ボックス 11"/>
        <xdr:cNvSpPr txBox="1">
          <a:spLocks noChangeArrowheads="1"/>
        </xdr:cNvSpPr>
      </xdr:nvSpPr>
      <xdr:spPr>
        <a:xfrm>
          <a:off x="8667750" y="4191000"/>
          <a:ext cx="466725" cy="400050"/>
        </a:xfrm>
        <a:prstGeom prst="rect">
          <a:avLst/>
        </a:prstGeom>
        <a:solidFill>
          <a:srgbClr val="FFFFFF"/>
        </a:solidFill>
        <a:ln w="9525" cmpd="sng">
          <a:noFill/>
        </a:ln>
      </xdr:spPr>
      <xdr:txBody>
        <a:bodyPr vertOverflow="clip" wrap="square" vert="wordArtVertRtl"/>
        <a:p>
          <a:pPr algn="r">
            <a:defRPr/>
          </a:pPr>
          <a:r>
            <a:rPr lang="en-US" cap="none" sz="800" b="0" i="0" u="none" baseline="0">
              <a:solidFill>
                <a:srgbClr val="000000"/>
              </a:solidFill>
            </a:rPr>
            <a:t>父島</a:t>
          </a:r>
        </a:p>
      </xdr:txBody>
    </xdr:sp>
    <xdr:clientData/>
  </xdr:twoCellAnchor>
  <xdr:twoCellAnchor>
    <xdr:from>
      <xdr:col>16</xdr:col>
      <xdr:colOff>190500</xdr:colOff>
      <xdr:row>16</xdr:row>
      <xdr:rowOff>238125</xdr:rowOff>
    </xdr:from>
    <xdr:to>
      <xdr:col>16</xdr:col>
      <xdr:colOff>581025</xdr:colOff>
      <xdr:row>18</xdr:row>
      <xdr:rowOff>57150</xdr:rowOff>
    </xdr:to>
    <xdr:sp>
      <xdr:nvSpPr>
        <xdr:cNvPr id="4" name="円/楕円 12"/>
        <xdr:cNvSpPr>
          <a:spLocks/>
        </xdr:cNvSpPr>
      </xdr:nvSpPr>
      <xdr:spPr>
        <a:xfrm>
          <a:off x="8724900" y="4210050"/>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xdr:row>
      <xdr:rowOff>28575</xdr:rowOff>
    </xdr:from>
    <xdr:to>
      <xdr:col>8</xdr:col>
      <xdr:colOff>1228725</xdr:colOff>
      <xdr:row>3</xdr:row>
      <xdr:rowOff>333375</xdr:rowOff>
    </xdr:to>
    <xdr:sp>
      <xdr:nvSpPr>
        <xdr:cNvPr id="1" name="テキスト ボックス 1"/>
        <xdr:cNvSpPr txBox="1">
          <a:spLocks noChangeArrowheads="1"/>
        </xdr:cNvSpPr>
      </xdr:nvSpPr>
      <xdr:spPr>
        <a:xfrm>
          <a:off x="9191625" y="723900"/>
          <a:ext cx="2667000" cy="5619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個人の場合、職業まで漏れなく記載してください。</a:t>
          </a:r>
        </a:p>
      </xdr:txBody>
    </xdr:sp>
    <xdr:clientData/>
  </xdr:twoCellAnchor>
  <xdr:twoCellAnchor>
    <xdr:from>
      <xdr:col>6</xdr:col>
      <xdr:colOff>295275</xdr:colOff>
      <xdr:row>2</xdr:row>
      <xdr:rowOff>190500</xdr:rowOff>
    </xdr:from>
    <xdr:to>
      <xdr:col>7</xdr:col>
      <xdr:colOff>47625</xdr:colOff>
      <xdr:row>3</xdr:row>
      <xdr:rowOff>114300</xdr:rowOff>
    </xdr:to>
    <xdr:sp>
      <xdr:nvSpPr>
        <xdr:cNvPr id="2" name="直線矢印コネクタ 3"/>
        <xdr:cNvSpPr>
          <a:spLocks/>
        </xdr:cNvSpPr>
      </xdr:nvSpPr>
      <xdr:spPr>
        <a:xfrm flipH="1">
          <a:off x="8429625" y="885825"/>
          <a:ext cx="762000" cy="180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12</xdr:row>
      <xdr:rowOff>314325</xdr:rowOff>
    </xdr:from>
    <xdr:to>
      <xdr:col>8</xdr:col>
      <xdr:colOff>723900</xdr:colOff>
      <xdr:row>14</xdr:row>
      <xdr:rowOff>152400</xdr:rowOff>
    </xdr:to>
    <xdr:sp>
      <xdr:nvSpPr>
        <xdr:cNvPr id="3" name="テキスト ボックス 4"/>
        <xdr:cNvSpPr txBox="1">
          <a:spLocks noChangeArrowheads="1"/>
        </xdr:cNvSpPr>
      </xdr:nvSpPr>
      <xdr:spPr>
        <a:xfrm>
          <a:off x="695325" y="5210175"/>
          <a:ext cx="10658475" cy="714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　候補者等が会社等（会社、労働組合、職員団体その他の団体（政治団体を除く。）から寄附を受けることはできません。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17</xdr:row>
      <xdr:rowOff>161925</xdr:rowOff>
    </xdr:from>
    <xdr:to>
      <xdr:col>8</xdr:col>
      <xdr:colOff>171450</xdr:colOff>
      <xdr:row>18</xdr:row>
      <xdr:rowOff>247650</xdr:rowOff>
    </xdr:to>
    <xdr:sp>
      <xdr:nvSpPr>
        <xdr:cNvPr id="1" name="テキスト ボックス 2"/>
        <xdr:cNvSpPr txBox="1">
          <a:spLocks noChangeArrowheads="1"/>
        </xdr:cNvSpPr>
      </xdr:nvSpPr>
      <xdr:spPr>
        <a:xfrm>
          <a:off x="6648450" y="5857875"/>
          <a:ext cx="466725" cy="40005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父島</a:t>
          </a:r>
        </a:p>
      </xdr:txBody>
    </xdr:sp>
    <xdr:clientData/>
  </xdr:twoCellAnchor>
  <xdr:twoCellAnchor>
    <xdr:from>
      <xdr:col>7</xdr:col>
      <xdr:colOff>1257300</xdr:colOff>
      <xdr:row>17</xdr:row>
      <xdr:rowOff>161925</xdr:rowOff>
    </xdr:from>
    <xdr:to>
      <xdr:col>8</xdr:col>
      <xdr:colOff>171450</xdr:colOff>
      <xdr:row>18</xdr:row>
      <xdr:rowOff>161925</xdr:rowOff>
    </xdr:to>
    <xdr:sp>
      <xdr:nvSpPr>
        <xdr:cNvPr id="2" name="円/楕円 12"/>
        <xdr:cNvSpPr>
          <a:spLocks/>
        </xdr:cNvSpPr>
      </xdr:nvSpPr>
      <xdr:spPr>
        <a:xfrm>
          <a:off x="6715125" y="5857875"/>
          <a:ext cx="4000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15</xdr:row>
      <xdr:rowOff>161925</xdr:rowOff>
    </xdr:from>
    <xdr:to>
      <xdr:col>10</xdr:col>
      <xdr:colOff>295275</xdr:colOff>
      <xdr:row>16</xdr:row>
      <xdr:rowOff>247650</xdr:rowOff>
    </xdr:to>
    <xdr:sp>
      <xdr:nvSpPr>
        <xdr:cNvPr id="1" name="テキスト ボックス 1"/>
        <xdr:cNvSpPr txBox="1">
          <a:spLocks noChangeArrowheads="1"/>
        </xdr:cNvSpPr>
      </xdr:nvSpPr>
      <xdr:spPr>
        <a:xfrm>
          <a:off x="6038850" y="5172075"/>
          <a:ext cx="457200" cy="40005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父島</a:t>
          </a:r>
        </a:p>
      </xdr:txBody>
    </xdr:sp>
    <xdr:clientData/>
  </xdr:twoCellAnchor>
  <xdr:twoCellAnchor>
    <xdr:from>
      <xdr:col>9</xdr:col>
      <xdr:colOff>581025</xdr:colOff>
      <xdr:row>15</xdr:row>
      <xdr:rowOff>161925</xdr:rowOff>
    </xdr:from>
    <xdr:to>
      <xdr:col>10</xdr:col>
      <xdr:colOff>295275</xdr:colOff>
      <xdr:row>16</xdr:row>
      <xdr:rowOff>161925</xdr:rowOff>
    </xdr:to>
    <xdr:sp>
      <xdr:nvSpPr>
        <xdr:cNvPr id="2" name="円/楕円 12"/>
        <xdr:cNvSpPr>
          <a:spLocks/>
        </xdr:cNvSpPr>
      </xdr:nvSpPr>
      <xdr:spPr>
        <a:xfrm>
          <a:off x="6105525" y="5172075"/>
          <a:ext cx="3905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N31"/>
  <sheetViews>
    <sheetView tabSelected="1" view="pageBreakPreview" zoomScaleSheetLayoutView="100" zoomScalePageLayoutView="0" workbookViewId="0" topLeftCell="A1">
      <selection activeCell="A14" sqref="A14"/>
    </sheetView>
  </sheetViews>
  <sheetFormatPr defaultColWidth="8.796875" defaultRowHeight="14.25"/>
  <sheetData>
    <row r="1" spans="1:14" ht="13.5">
      <c r="A1" s="82"/>
      <c r="B1" s="83"/>
      <c r="C1" s="83"/>
      <c r="D1" s="83"/>
      <c r="E1" s="83"/>
      <c r="F1" s="83"/>
      <c r="G1" s="83"/>
      <c r="H1" s="83"/>
      <c r="I1" s="83"/>
      <c r="J1" s="83"/>
      <c r="K1" s="83"/>
      <c r="L1" s="83"/>
      <c r="M1" s="84"/>
      <c r="N1" s="84"/>
    </row>
    <row r="2" spans="1:14" ht="21">
      <c r="A2" s="91" t="s">
        <v>226</v>
      </c>
      <c r="B2" s="91"/>
      <c r="C2" s="91"/>
      <c r="D2" s="91"/>
      <c r="E2" s="91"/>
      <c r="F2" s="91"/>
      <c r="G2" s="91"/>
      <c r="H2" s="91"/>
      <c r="I2" s="91"/>
      <c r="J2" s="91"/>
      <c r="K2" s="91"/>
      <c r="L2" s="91"/>
      <c r="M2" s="91"/>
      <c r="N2" s="84"/>
    </row>
    <row r="3" spans="1:14" ht="12.75" customHeight="1">
      <c r="A3" s="83"/>
      <c r="B3" s="85"/>
      <c r="C3" s="83"/>
      <c r="D3" s="83"/>
      <c r="E3" s="83"/>
      <c r="F3" s="83"/>
      <c r="G3" s="83"/>
      <c r="H3" s="83"/>
      <c r="I3" s="83"/>
      <c r="J3" s="83"/>
      <c r="K3" s="83"/>
      <c r="L3" s="83"/>
      <c r="M3" s="84"/>
      <c r="N3" s="84"/>
    </row>
    <row r="4" spans="1:14" ht="13.5">
      <c r="A4" s="83"/>
      <c r="B4" s="83"/>
      <c r="C4" s="83"/>
      <c r="D4" s="83"/>
      <c r="E4" s="83"/>
      <c r="F4" s="83"/>
      <c r="G4" s="83"/>
      <c r="H4" s="83"/>
      <c r="I4" s="83"/>
      <c r="J4" s="83"/>
      <c r="K4" s="83"/>
      <c r="L4" s="83"/>
      <c r="M4" s="84"/>
      <c r="N4" s="84"/>
    </row>
    <row r="5" spans="1:14" ht="13.5">
      <c r="A5" s="86" t="s">
        <v>227</v>
      </c>
      <c r="B5" s="86"/>
      <c r="C5" s="86"/>
      <c r="D5" s="86"/>
      <c r="E5" s="86"/>
      <c r="F5" s="86"/>
      <c r="G5" s="86"/>
      <c r="H5" s="86"/>
      <c r="I5" s="86"/>
      <c r="J5" s="86"/>
      <c r="K5" s="86"/>
      <c r="L5" s="86"/>
      <c r="M5" s="86"/>
      <c r="N5" s="86"/>
    </row>
    <row r="6" spans="1:14" ht="13.5">
      <c r="A6" s="86" t="s">
        <v>228</v>
      </c>
      <c r="B6" s="86"/>
      <c r="C6" s="86"/>
      <c r="D6" s="86"/>
      <c r="E6" s="86"/>
      <c r="F6" s="86"/>
      <c r="G6" s="86"/>
      <c r="H6" s="86"/>
      <c r="I6" s="86"/>
      <c r="J6" s="86"/>
      <c r="K6" s="86"/>
      <c r="L6" s="86"/>
      <c r="M6" s="84"/>
      <c r="N6" s="84"/>
    </row>
    <row r="7" spans="1:14" ht="13.5">
      <c r="A7" s="86" t="s">
        <v>229</v>
      </c>
      <c r="B7" s="86"/>
      <c r="C7" s="86"/>
      <c r="D7" s="86"/>
      <c r="E7" s="86"/>
      <c r="F7" s="86"/>
      <c r="G7" s="86"/>
      <c r="H7" s="86"/>
      <c r="I7" s="86"/>
      <c r="J7" s="86"/>
      <c r="K7" s="86"/>
      <c r="L7" s="86"/>
      <c r="M7" s="86"/>
      <c r="N7" s="84"/>
    </row>
    <row r="8" spans="1:14" ht="6.75" customHeight="1">
      <c r="A8" s="88"/>
      <c r="B8" s="88"/>
      <c r="C8" s="88"/>
      <c r="D8" s="88"/>
      <c r="E8" s="88"/>
      <c r="F8" s="88"/>
      <c r="G8" s="88"/>
      <c r="H8" s="88"/>
      <c r="I8" s="88"/>
      <c r="J8" s="88"/>
      <c r="K8" s="88"/>
      <c r="L8" s="88"/>
      <c r="M8" s="84"/>
      <c r="N8" s="84"/>
    </row>
    <row r="9" spans="1:14" ht="13.5">
      <c r="A9" s="86" t="s">
        <v>230</v>
      </c>
      <c r="B9" s="86"/>
      <c r="C9" s="86"/>
      <c r="D9" s="86"/>
      <c r="E9" s="86"/>
      <c r="F9" s="86"/>
      <c r="G9" s="86"/>
      <c r="H9" s="86"/>
      <c r="I9" s="86"/>
      <c r="J9" s="86"/>
      <c r="K9" s="86"/>
      <c r="L9" s="86"/>
      <c r="M9" s="86"/>
      <c r="N9" s="84"/>
    </row>
    <row r="10" spans="1:14" ht="6.75" customHeight="1">
      <c r="A10" s="90" t="s">
        <v>231</v>
      </c>
      <c r="B10" s="90"/>
      <c r="C10" s="90"/>
      <c r="D10" s="90"/>
      <c r="E10" s="90"/>
      <c r="F10" s="90"/>
      <c r="G10" s="90"/>
      <c r="H10" s="90"/>
      <c r="I10" s="90"/>
      <c r="J10" s="90"/>
      <c r="K10" s="90"/>
      <c r="L10" s="90"/>
      <c r="M10" s="90"/>
      <c r="N10" s="84"/>
    </row>
    <row r="11" spans="1:14" ht="13.5">
      <c r="A11" s="86" t="s">
        <v>232</v>
      </c>
      <c r="B11" s="86"/>
      <c r="C11" s="86"/>
      <c r="D11" s="86"/>
      <c r="E11" s="86"/>
      <c r="F11" s="86"/>
      <c r="G11" s="86"/>
      <c r="H11" s="86"/>
      <c r="I11" s="86"/>
      <c r="J11" s="86"/>
      <c r="K11" s="86"/>
      <c r="L11" s="86"/>
      <c r="M11" s="86"/>
      <c r="N11" s="86"/>
    </row>
    <row r="12" spans="1:14" ht="13.5">
      <c r="A12" s="86" t="s">
        <v>233</v>
      </c>
      <c r="B12" s="86"/>
      <c r="C12" s="86"/>
      <c r="D12" s="86"/>
      <c r="E12" s="86"/>
      <c r="F12" s="86"/>
      <c r="G12" s="86"/>
      <c r="H12" s="86"/>
      <c r="I12" s="86"/>
      <c r="J12" s="86"/>
      <c r="K12" s="86"/>
      <c r="L12" s="86"/>
      <c r="M12" s="86"/>
      <c r="N12" s="84"/>
    </row>
    <row r="13" spans="1:14" ht="6.75" customHeight="1">
      <c r="A13" s="90" t="s">
        <v>231</v>
      </c>
      <c r="B13" s="90"/>
      <c r="C13" s="90"/>
      <c r="D13" s="90"/>
      <c r="E13" s="90"/>
      <c r="F13" s="90"/>
      <c r="G13" s="90"/>
      <c r="H13" s="90"/>
      <c r="I13" s="90"/>
      <c r="J13" s="90"/>
      <c r="K13" s="90"/>
      <c r="L13" s="90"/>
      <c r="M13" s="90"/>
      <c r="N13" s="84"/>
    </row>
    <row r="14" spans="1:14" ht="13.5">
      <c r="A14" s="86" t="s">
        <v>234</v>
      </c>
      <c r="B14" s="86"/>
      <c r="C14" s="86"/>
      <c r="D14" s="86"/>
      <c r="E14" s="86"/>
      <c r="F14" s="86"/>
      <c r="G14" s="86"/>
      <c r="H14" s="86"/>
      <c r="I14" s="86"/>
      <c r="J14" s="86"/>
      <c r="K14" s="86"/>
      <c r="L14" s="86"/>
      <c r="M14" s="86"/>
      <c r="N14" s="84"/>
    </row>
    <row r="15" spans="1:14" ht="6.75" customHeight="1">
      <c r="A15" s="90" t="s">
        <v>231</v>
      </c>
      <c r="B15" s="90"/>
      <c r="C15" s="90"/>
      <c r="D15" s="90"/>
      <c r="E15" s="90"/>
      <c r="F15" s="90"/>
      <c r="G15" s="90"/>
      <c r="H15" s="90"/>
      <c r="I15" s="90"/>
      <c r="J15" s="90"/>
      <c r="K15" s="90"/>
      <c r="L15" s="90"/>
      <c r="M15" s="90"/>
      <c r="N15" s="84"/>
    </row>
    <row r="16" spans="1:14" ht="13.5">
      <c r="A16" s="86" t="s">
        <v>235</v>
      </c>
      <c r="B16" s="86"/>
      <c r="C16" s="86"/>
      <c r="D16" s="86"/>
      <c r="E16" s="86"/>
      <c r="F16" s="86"/>
      <c r="G16" s="86"/>
      <c r="H16" s="86"/>
      <c r="I16" s="86"/>
      <c r="J16" s="86"/>
      <c r="K16" s="86"/>
      <c r="L16" s="86"/>
      <c r="M16" s="86"/>
      <c r="N16" s="84"/>
    </row>
    <row r="17" spans="1:14" ht="6.75" customHeight="1">
      <c r="A17" s="89" t="s">
        <v>231</v>
      </c>
      <c r="B17" s="89"/>
      <c r="C17" s="89"/>
      <c r="D17" s="89"/>
      <c r="E17" s="89"/>
      <c r="F17" s="89"/>
      <c r="G17" s="89"/>
      <c r="H17" s="89"/>
      <c r="I17" s="89"/>
      <c r="J17" s="89"/>
      <c r="K17" s="89"/>
      <c r="L17" s="89"/>
      <c r="M17" s="89"/>
      <c r="N17" s="84"/>
    </row>
    <row r="18" spans="1:14" ht="13.5">
      <c r="A18" s="86" t="s">
        <v>236</v>
      </c>
      <c r="B18" s="86"/>
      <c r="C18" s="86"/>
      <c r="D18" s="86"/>
      <c r="E18" s="86"/>
      <c r="F18" s="86"/>
      <c r="G18" s="86"/>
      <c r="H18" s="86"/>
      <c r="I18" s="86"/>
      <c r="J18" s="86"/>
      <c r="K18" s="86"/>
      <c r="L18" s="86"/>
      <c r="M18" s="86"/>
      <c r="N18" s="84"/>
    </row>
    <row r="19" spans="1:14" ht="6.75" customHeight="1">
      <c r="A19" s="89" t="s">
        <v>231</v>
      </c>
      <c r="B19" s="89"/>
      <c r="C19" s="89"/>
      <c r="D19" s="89"/>
      <c r="E19" s="89"/>
      <c r="F19" s="89"/>
      <c r="G19" s="89"/>
      <c r="H19" s="89"/>
      <c r="I19" s="89"/>
      <c r="J19" s="89"/>
      <c r="K19" s="89"/>
      <c r="L19" s="89"/>
      <c r="M19" s="89"/>
      <c r="N19" s="84"/>
    </row>
    <row r="20" spans="1:14" ht="13.5">
      <c r="A20" s="86" t="s">
        <v>237</v>
      </c>
      <c r="B20" s="86"/>
      <c r="C20" s="86"/>
      <c r="D20" s="86"/>
      <c r="E20" s="86"/>
      <c r="F20" s="86"/>
      <c r="G20" s="86"/>
      <c r="H20" s="86"/>
      <c r="I20" s="86"/>
      <c r="J20" s="86"/>
      <c r="K20" s="86"/>
      <c r="L20" s="86"/>
      <c r="M20" s="86"/>
      <c r="N20" s="86"/>
    </row>
    <row r="21" spans="1:14" ht="6.75" customHeight="1">
      <c r="A21" s="89" t="s">
        <v>231</v>
      </c>
      <c r="B21" s="89"/>
      <c r="C21" s="89"/>
      <c r="D21" s="89"/>
      <c r="E21" s="89"/>
      <c r="F21" s="89"/>
      <c r="G21" s="89"/>
      <c r="H21" s="89"/>
      <c r="I21" s="89"/>
      <c r="J21" s="89"/>
      <c r="K21" s="89"/>
      <c r="L21" s="89"/>
      <c r="M21" s="89"/>
      <c r="N21" s="84"/>
    </row>
    <row r="22" spans="1:14" ht="13.5">
      <c r="A22" s="86" t="s">
        <v>238</v>
      </c>
      <c r="B22" s="86"/>
      <c r="C22" s="86"/>
      <c r="D22" s="86"/>
      <c r="E22" s="86"/>
      <c r="F22" s="86"/>
      <c r="G22" s="86"/>
      <c r="H22" s="86"/>
      <c r="I22" s="86"/>
      <c r="J22" s="86"/>
      <c r="K22" s="86"/>
      <c r="L22" s="86"/>
      <c r="M22" s="86"/>
      <c r="N22" s="86"/>
    </row>
    <row r="23" spans="1:14" ht="13.5">
      <c r="A23" s="86" t="s">
        <v>239</v>
      </c>
      <c r="B23" s="86"/>
      <c r="C23" s="86"/>
      <c r="D23" s="86"/>
      <c r="E23" s="86"/>
      <c r="F23" s="86"/>
      <c r="G23" s="86"/>
      <c r="H23" s="86"/>
      <c r="I23" s="86"/>
      <c r="J23" s="86"/>
      <c r="K23" s="86"/>
      <c r="L23" s="86"/>
      <c r="M23" s="86"/>
      <c r="N23" s="86"/>
    </row>
    <row r="24" spans="1:14" ht="6.75" customHeight="1">
      <c r="A24" s="89" t="s">
        <v>231</v>
      </c>
      <c r="B24" s="89"/>
      <c r="C24" s="89"/>
      <c r="D24" s="89"/>
      <c r="E24" s="89"/>
      <c r="F24" s="89"/>
      <c r="G24" s="89"/>
      <c r="H24" s="89"/>
      <c r="I24" s="89"/>
      <c r="J24" s="89"/>
      <c r="K24" s="89"/>
      <c r="L24" s="89"/>
      <c r="M24" s="89"/>
      <c r="N24" s="84"/>
    </row>
    <row r="25" spans="1:14" ht="13.5">
      <c r="A25" s="86" t="s">
        <v>240</v>
      </c>
      <c r="B25" s="86"/>
      <c r="C25" s="86"/>
      <c r="D25" s="86"/>
      <c r="E25" s="86"/>
      <c r="F25" s="86"/>
      <c r="G25" s="86"/>
      <c r="H25" s="86"/>
      <c r="I25" s="86"/>
      <c r="J25" s="86"/>
      <c r="K25" s="86"/>
      <c r="L25" s="86"/>
      <c r="M25" s="86"/>
      <c r="N25" s="86"/>
    </row>
    <row r="26" spans="1:14" ht="13.5">
      <c r="A26" s="86" t="s">
        <v>241</v>
      </c>
      <c r="B26" s="86"/>
      <c r="C26" s="86"/>
      <c r="D26" s="86"/>
      <c r="E26" s="86"/>
      <c r="F26" s="86"/>
      <c r="G26" s="86"/>
      <c r="H26" s="86"/>
      <c r="I26" s="86"/>
      <c r="J26" s="86"/>
      <c r="K26" s="86"/>
      <c r="L26" s="86"/>
      <c r="M26" s="86"/>
      <c r="N26" s="84"/>
    </row>
    <row r="27" spans="1:14" ht="6.75" customHeight="1">
      <c r="A27" s="89" t="s">
        <v>231</v>
      </c>
      <c r="B27" s="89"/>
      <c r="C27" s="89"/>
      <c r="D27" s="89"/>
      <c r="E27" s="89"/>
      <c r="F27" s="89"/>
      <c r="G27" s="89"/>
      <c r="H27" s="89"/>
      <c r="I27" s="89"/>
      <c r="J27" s="89"/>
      <c r="K27" s="89"/>
      <c r="L27" s="89"/>
      <c r="M27" s="89"/>
      <c r="N27" s="84"/>
    </row>
    <row r="28" spans="1:14" ht="12.75" customHeight="1">
      <c r="A28" s="88" t="s">
        <v>242</v>
      </c>
      <c r="B28" s="88"/>
      <c r="C28" s="88"/>
      <c r="D28" s="88"/>
      <c r="E28" s="88"/>
      <c r="F28" s="88"/>
      <c r="G28" s="88"/>
      <c r="H28" s="88"/>
      <c r="I28" s="88"/>
      <c r="J28" s="88"/>
      <c r="K28" s="88"/>
      <c r="L28" s="88"/>
      <c r="M28" s="88"/>
      <c r="N28" s="88"/>
    </row>
    <row r="29" spans="1:14" ht="13.5">
      <c r="A29" s="86" t="s">
        <v>243</v>
      </c>
      <c r="B29" s="86"/>
      <c r="C29" s="86"/>
      <c r="D29" s="86"/>
      <c r="E29" s="86"/>
      <c r="F29" s="86"/>
      <c r="G29" s="86"/>
      <c r="H29" s="86"/>
      <c r="I29" s="86"/>
      <c r="J29" s="86"/>
      <c r="K29" s="86"/>
      <c r="L29" s="86"/>
      <c r="M29" s="86"/>
      <c r="N29" s="84"/>
    </row>
    <row r="30" spans="1:14" ht="13.5">
      <c r="A30" s="89" t="s">
        <v>231</v>
      </c>
      <c r="B30" s="89"/>
      <c r="C30" s="89"/>
      <c r="D30" s="89"/>
      <c r="E30" s="89"/>
      <c r="F30" s="89"/>
      <c r="G30" s="89"/>
      <c r="H30" s="89"/>
      <c r="I30" s="89"/>
      <c r="J30" s="89"/>
      <c r="K30" s="89"/>
      <c r="L30" s="89"/>
      <c r="M30" s="89"/>
      <c r="N30" s="84"/>
    </row>
    <row r="31" spans="1:12" ht="13.5">
      <c r="A31" s="87"/>
      <c r="B31" s="87"/>
      <c r="C31" s="87"/>
      <c r="D31" s="87"/>
      <c r="E31" s="87"/>
      <c r="F31" s="87"/>
      <c r="G31" s="87"/>
      <c r="H31" s="87"/>
      <c r="I31" s="87"/>
      <c r="J31" s="87"/>
      <c r="K31" s="87"/>
      <c r="L31" s="87"/>
    </row>
    <row r="33" ht="12.75" customHeight="1"/>
  </sheetData>
  <sheetProtection/>
  <mergeCells count="12">
    <mergeCell ref="A13:M13"/>
    <mergeCell ref="A8:L8"/>
    <mergeCell ref="A10:M10"/>
    <mergeCell ref="A2:M2"/>
    <mergeCell ref="A28:N28"/>
    <mergeCell ref="A30:M30"/>
    <mergeCell ref="A15:M15"/>
    <mergeCell ref="A17:M17"/>
    <mergeCell ref="A19:M19"/>
    <mergeCell ref="A21:M21"/>
    <mergeCell ref="A24:M24"/>
    <mergeCell ref="A27:M27"/>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1"/>
</worksheet>
</file>

<file path=xl/worksheets/sheet10.xml><?xml version="1.0" encoding="utf-8"?>
<worksheet xmlns="http://schemas.openxmlformats.org/spreadsheetml/2006/main" xmlns:r="http://schemas.openxmlformats.org/officeDocument/2006/relationships">
  <sheetPr codeName="Sheet19"/>
  <dimension ref="B1:N16"/>
  <sheetViews>
    <sheetView view="pageBreakPreview" zoomScaleSheetLayoutView="100" zoomScalePageLayoutView="0" workbookViewId="0" topLeftCell="A1">
      <selection activeCell="J4" sqref="J4"/>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0.8984375" style="43" customWidth="1"/>
    <col min="14" max="16384" width="9" style="43" customWidth="1"/>
  </cols>
  <sheetData>
    <row r="1" spans="2:11" s="32" customFormat="1" ht="34.5" customHeight="1">
      <c r="B1" s="116" t="s">
        <v>185</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390000</v>
      </c>
      <c r="D4" s="40" t="s">
        <v>44</v>
      </c>
      <c r="E4" s="40" t="s">
        <v>110</v>
      </c>
      <c r="F4" s="41" t="s">
        <v>113</v>
      </c>
      <c r="G4" s="41" t="s">
        <v>116</v>
      </c>
      <c r="H4" s="41"/>
      <c r="I4" s="41"/>
      <c r="J4" s="41"/>
      <c r="K4" s="42" t="str">
        <f ca="1">IF(C4&lt;&gt;0,IF(ISERROR(FIND("立",D4))=FALSE,"立",IF(ISERROR(FIND("選",D4))=FALSE,"選",INDIRECT("J"&amp;ROW()-1))),"")</f>
        <v>立</v>
      </c>
      <c r="M4" s="43" t="s">
        <v>44</v>
      </c>
      <c r="N4" s="59" t="s">
        <v>52</v>
      </c>
    </row>
    <row r="5" spans="2:14" ht="34.5" customHeight="1">
      <c r="B5" s="38" t="s">
        <v>178</v>
      </c>
      <c r="C5" s="39">
        <v>150000</v>
      </c>
      <c r="D5" s="40" t="s">
        <v>44</v>
      </c>
      <c r="E5" s="40" t="s">
        <v>111</v>
      </c>
      <c r="F5" s="41" t="s">
        <v>186</v>
      </c>
      <c r="G5" s="41" t="s">
        <v>186</v>
      </c>
      <c r="H5" s="41"/>
      <c r="I5" s="41"/>
      <c r="J5" s="41"/>
      <c r="K5" s="42" t="str">
        <f aca="true" ca="1" t="shared" si="0" ref="K5:K16">IF(C5&lt;&gt;0,IF(ISERROR(FIND("立",D5))=FALSE,"立",IF(ISERROR(FIND("選",D5))=FALSE,"選",INDIRECT("J"&amp;ROW()-1))),"")</f>
        <v>立</v>
      </c>
      <c r="M5" s="43" t="s">
        <v>45</v>
      </c>
      <c r="N5" s="43" t="s">
        <v>53</v>
      </c>
    </row>
    <row r="6" spans="2:11" ht="34.5" customHeight="1">
      <c r="B6" s="38" t="s">
        <v>178</v>
      </c>
      <c r="C6" s="39">
        <v>80000</v>
      </c>
      <c r="D6" s="40" t="s">
        <v>44</v>
      </c>
      <c r="E6" s="40" t="s">
        <v>112</v>
      </c>
      <c r="F6" s="41" t="s">
        <v>115</v>
      </c>
      <c r="G6" s="41" t="s">
        <v>117</v>
      </c>
      <c r="H6" s="41"/>
      <c r="I6" s="41"/>
      <c r="J6" s="41"/>
      <c r="K6" s="42" t="str">
        <f ca="1" t="shared" si="0"/>
        <v>立</v>
      </c>
    </row>
    <row r="7" spans="2:14" ht="34.5" customHeight="1">
      <c r="B7" s="38"/>
      <c r="C7" s="39"/>
      <c r="D7" s="40"/>
      <c r="E7" s="40"/>
      <c r="F7" s="41"/>
      <c r="G7" s="41"/>
      <c r="H7" s="41"/>
      <c r="I7" s="41"/>
      <c r="J7" s="41"/>
      <c r="K7" s="42">
        <f ca="1" t="shared" si="0"/>
      </c>
      <c r="M7" s="167" t="s">
        <v>166</v>
      </c>
      <c r="N7" s="168"/>
    </row>
    <row r="8" spans="2:14" ht="34.5" customHeight="1">
      <c r="B8" s="38"/>
      <c r="C8" s="39"/>
      <c r="D8" s="40"/>
      <c r="E8" s="40"/>
      <c r="F8" s="41"/>
      <c r="G8" s="41"/>
      <c r="H8" s="41"/>
      <c r="I8" s="41"/>
      <c r="J8" s="41"/>
      <c r="K8" s="42">
        <f ca="1" t="shared" si="0"/>
      </c>
      <c r="M8" s="168"/>
      <c r="N8" s="168"/>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620000</v>
      </c>
      <c r="D16" s="16"/>
      <c r="E16" s="17"/>
      <c r="F16" s="18"/>
      <c r="G16" s="19"/>
      <c r="H16" s="17"/>
      <c r="I16" s="17"/>
      <c r="J16" s="17"/>
      <c r="K16" s="42">
        <f ca="1" t="shared" si="0"/>
        <v>0</v>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20"/>
  <dimension ref="B1:N16"/>
  <sheetViews>
    <sheetView view="pageBreakPreview" zoomScaleSheetLayoutView="100" zoomScalePageLayoutView="0" workbookViewId="0" topLeftCell="A1">
      <selection activeCell="I9" sqref="I9:J9"/>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0.69921875" style="43" customWidth="1"/>
    <col min="14" max="16384" width="9" style="43" customWidth="1"/>
  </cols>
  <sheetData>
    <row r="1" spans="2:11" s="32" customFormat="1" ht="34.5" customHeight="1">
      <c r="B1" s="116" t="s">
        <v>187</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5000</v>
      </c>
      <c r="D4" s="40" t="s">
        <v>44</v>
      </c>
      <c r="E4" s="40" t="s">
        <v>118</v>
      </c>
      <c r="F4" s="41" t="s">
        <v>124</v>
      </c>
      <c r="G4" s="41" t="s">
        <v>126</v>
      </c>
      <c r="H4" s="41"/>
      <c r="I4" s="41"/>
      <c r="J4" s="41" t="s">
        <v>140</v>
      </c>
      <c r="K4" s="42" t="str">
        <f ca="1">IF(C4&lt;&gt;0,IF(ISERROR(FIND("立",D4))=FALSE,"立",IF(ISERROR(FIND("選",D4))=FALSE,"選",INDIRECT("J"&amp;ROW()-1))),"")</f>
        <v>立</v>
      </c>
      <c r="M4" s="43" t="s">
        <v>44</v>
      </c>
      <c r="N4" s="59" t="s">
        <v>52</v>
      </c>
    </row>
    <row r="5" spans="2:14" ht="34.5" customHeight="1">
      <c r="B5" s="38" t="s">
        <v>178</v>
      </c>
      <c r="C5" s="39">
        <v>3000</v>
      </c>
      <c r="D5" s="40" t="s">
        <v>44</v>
      </c>
      <c r="E5" s="40" t="s">
        <v>119</v>
      </c>
      <c r="F5" s="41" t="s">
        <v>74</v>
      </c>
      <c r="G5" s="41" t="s">
        <v>127</v>
      </c>
      <c r="H5" s="41"/>
      <c r="I5" s="41"/>
      <c r="J5" s="41"/>
      <c r="K5" s="42" t="str">
        <f aca="true" ca="1" t="shared" si="0" ref="K5:K16">IF(C5&lt;&gt;0,IF(ISERROR(FIND("立",D5))=FALSE,"立",IF(ISERROR(FIND("選",D5))=FALSE,"選",INDIRECT("J"&amp;ROW()-1))),"")</f>
        <v>立</v>
      </c>
      <c r="M5" s="43" t="s">
        <v>45</v>
      </c>
      <c r="N5" s="43" t="s">
        <v>53</v>
      </c>
    </row>
    <row r="6" spans="2:11" ht="34.5" customHeight="1">
      <c r="B6" s="38" t="s">
        <v>178</v>
      </c>
      <c r="C6" s="39">
        <v>30000</v>
      </c>
      <c r="D6" s="40" t="s">
        <v>44</v>
      </c>
      <c r="E6" s="40" t="s">
        <v>120</v>
      </c>
      <c r="F6" s="41" t="s">
        <v>125</v>
      </c>
      <c r="G6" s="41" t="s">
        <v>128</v>
      </c>
      <c r="H6" s="41"/>
      <c r="I6" s="41"/>
      <c r="J6" s="41"/>
      <c r="K6" s="42" t="str">
        <f ca="1" t="shared" si="0"/>
        <v>立</v>
      </c>
    </row>
    <row r="7" spans="2:14" ht="34.5" customHeight="1">
      <c r="B7" s="38" t="s">
        <v>56</v>
      </c>
      <c r="C7" s="39">
        <v>20000</v>
      </c>
      <c r="D7" s="40" t="s">
        <v>44</v>
      </c>
      <c r="E7" s="40" t="s">
        <v>123</v>
      </c>
      <c r="F7" s="41" t="s">
        <v>186</v>
      </c>
      <c r="G7" s="41" t="s">
        <v>186</v>
      </c>
      <c r="H7" s="41"/>
      <c r="I7" s="41"/>
      <c r="J7" s="41"/>
      <c r="K7" s="42" t="str">
        <f ca="1" t="shared" si="0"/>
        <v>立</v>
      </c>
      <c r="M7" s="167" t="s">
        <v>166</v>
      </c>
      <c r="N7" s="168"/>
    </row>
    <row r="8" spans="2:14" ht="34.5" customHeight="1">
      <c r="B8" s="38" t="s">
        <v>56</v>
      </c>
      <c r="C8" s="39">
        <v>50000</v>
      </c>
      <c r="D8" s="40" t="s">
        <v>44</v>
      </c>
      <c r="E8" s="40" t="s">
        <v>121</v>
      </c>
      <c r="F8" s="41" t="s">
        <v>186</v>
      </c>
      <c r="G8" s="41" t="s">
        <v>114</v>
      </c>
      <c r="H8" s="41"/>
      <c r="I8" s="41"/>
      <c r="J8" s="41"/>
      <c r="K8" s="42" t="str">
        <f ca="1" t="shared" si="0"/>
        <v>立</v>
      </c>
      <c r="M8" s="168"/>
      <c r="N8" s="168"/>
    </row>
    <row r="9" spans="2:11" ht="34.5" customHeight="1">
      <c r="B9" s="38" t="s">
        <v>178</v>
      </c>
      <c r="C9" s="39">
        <v>10000</v>
      </c>
      <c r="D9" s="40" t="s">
        <v>45</v>
      </c>
      <c r="E9" s="40" t="s">
        <v>122</v>
      </c>
      <c r="F9" s="41" t="s">
        <v>63</v>
      </c>
      <c r="G9" s="41" t="s">
        <v>129</v>
      </c>
      <c r="H9" s="41" t="s">
        <v>64</v>
      </c>
      <c r="I9" s="41" t="s">
        <v>211</v>
      </c>
      <c r="J9" s="41" t="s">
        <v>62</v>
      </c>
      <c r="K9" s="42" t="str">
        <f ca="1">IF(C9&lt;&gt;0,IF(ISERROR(FIND("立",D9))=FALSE,"立",IF(ISERROR(FIND("選",D9))=FALSE,"選",INDIRECT("J"&amp;ROW()-1))),"")</f>
        <v>選</v>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118000</v>
      </c>
      <c r="D16" s="16"/>
      <c r="E16" s="17"/>
      <c r="F16" s="18"/>
      <c r="G16" s="19"/>
      <c r="H16" s="17"/>
      <c r="I16" s="17"/>
      <c r="J16" s="17"/>
      <c r="K16" s="42">
        <f ca="1" t="shared" si="0"/>
        <v>0</v>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21"/>
  <dimension ref="B1:N16"/>
  <sheetViews>
    <sheetView view="pageBreakPreview" zoomScaleSheetLayoutView="100" zoomScalePageLayoutView="0" workbookViewId="0" topLeftCell="A1">
      <selection activeCell="G5" sqref="G5"/>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1.19921875" style="43" customWidth="1"/>
    <col min="14" max="16384" width="9" style="43" customWidth="1"/>
  </cols>
  <sheetData>
    <row r="1" spans="2:11" s="32" customFormat="1" ht="34.5" customHeight="1">
      <c r="B1" s="116" t="s">
        <v>188</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3000</v>
      </c>
      <c r="D4" s="40" t="s">
        <v>44</v>
      </c>
      <c r="E4" s="40" t="s">
        <v>130</v>
      </c>
      <c r="F4" s="41" t="s">
        <v>195</v>
      </c>
      <c r="G4" s="41" t="s">
        <v>212</v>
      </c>
      <c r="H4" s="41"/>
      <c r="I4" s="41"/>
      <c r="J4" s="41" t="s">
        <v>135</v>
      </c>
      <c r="K4" s="42" t="str">
        <f ca="1">IF(C4&lt;&gt;0,IF(ISERROR(FIND("立",D4))=FALSE,"立",IF(ISERROR(FIND("選",D4))=FALSE,"選",INDIRECT("J"&amp;ROW()-1))),"")</f>
        <v>立</v>
      </c>
      <c r="M4" s="43" t="s">
        <v>44</v>
      </c>
      <c r="N4" s="59" t="s">
        <v>52</v>
      </c>
    </row>
    <row r="5" spans="2:14" ht="34.5" customHeight="1">
      <c r="B5" s="38" t="s">
        <v>178</v>
      </c>
      <c r="C5" s="39">
        <v>3000</v>
      </c>
      <c r="D5" s="40" t="s">
        <v>44</v>
      </c>
      <c r="E5" s="40" t="s">
        <v>131</v>
      </c>
      <c r="F5" s="41" t="s">
        <v>186</v>
      </c>
      <c r="G5" s="41" t="s">
        <v>186</v>
      </c>
      <c r="H5" s="41"/>
      <c r="I5" s="41"/>
      <c r="J5" s="41" t="s">
        <v>136</v>
      </c>
      <c r="K5" s="42" t="str">
        <f aca="true" ca="1" t="shared" si="0" ref="K5:K16">IF(C5&lt;&gt;0,IF(ISERROR(FIND("立",D5))=FALSE,"立",IF(ISERROR(FIND("選",D5))=FALSE,"選",INDIRECT("J"&amp;ROW()-1))),"")</f>
        <v>立</v>
      </c>
      <c r="M5" s="43" t="s">
        <v>45</v>
      </c>
      <c r="N5" s="43" t="s">
        <v>53</v>
      </c>
    </row>
    <row r="6" spans="2:11" ht="34.5" customHeight="1">
      <c r="B6" s="38" t="s">
        <v>178</v>
      </c>
      <c r="C6" s="39">
        <v>1000</v>
      </c>
      <c r="D6" s="40" t="s">
        <v>44</v>
      </c>
      <c r="E6" s="40" t="s">
        <v>132</v>
      </c>
      <c r="F6" s="41" t="s">
        <v>114</v>
      </c>
      <c r="G6" s="41" t="s">
        <v>114</v>
      </c>
      <c r="H6" s="41"/>
      <c r="I6" s="41"/>
      <c r="J6" s="41" t="s">
        <v>137</v>
      </c>
      <c r="K6" s="42" t="str">
        <f ca="1" t="shared" si="0"/>
        <v>立</v>
      </c>
    </row>
    <row r="7" spans="2:11" ht="34.5" customHeight="1">
      <c r="B7" s="38" t="s">
        <v>178</v>
      </c>
      <c r="C7" s="39">
        <v>1500</v>
      </c>
      <c r="D7" s="40" t="s">
        <v>44</v>
      </c>
      <c r="E7" s="40" t="s">
        <v>133</v>
      </c>
      <c r="F7" s="41" t="s">
        <v>114</v>
      </c>
      <c r="G7" s="41" t="s">
        <v>114</v>
      </c>
      <c r="H7" s="41"/>
      <c r="I7" s="41"/>
      <c r="J7" s="41" t="s">
        <v>138</v>
      </c>
      <c r="K7" s="42" t="str">
        <f ca="1" t="shared" si="0"/>
        <v>立</v>
      </c>
    </row>
    <row r="8" spans="2:11" ht="34.5" customHeight="1">
      <c r="B8" s="38" t="s">
        <v>178</v>
      </c>
      <c r="C8" s="39">
        <v>6000</v>
      </c>
      <c r="D8" s="40" t="s">
        <v>45</v>
      </c>
      <c r="E8" s="40" t="s">
        <v>134</v>
      </c>
      <c r="F8" s="41" t="s">
        <v>114</v>
      </c>
      <c r="G8" s="41" t="s">
        <v>114</v>
      </c>
      <c r="H8" s="41"/>
      <c r="I8" s="41"/>
      <c r="J8" s="41" t="s">
        <v>139</v>
      </c>
      <c r="K8" s="42" t="str">
        <f ca="1" t="shared" si="0"/>
        <v>選</v>
      </c>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14500</v>
      </c>
      <c r="D16" s="16"/>
      <c r="E16" s="17"/>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22"/>
  <dimension ref="B1:N16"/>
  <sheetViews>
    <sheetView view="pageBreakPreview" zoomScaleSheetLayoutView="100" zoomScalePageLayoutView="0" workbookViewId="0" topLeftCell="A1">
      <selection activeCell="I9" sqref="I9"/>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0.8984375" style="43" customWidth="1"/>
    <col min="14" max="16384" width="9" style="43" customWidth="1"/>
  </cols>
  <sheetData>
    <row r="1" spans="2:11" s="32" customFormat="1" ht="34.5" customHeight="1">
      <c r="B1" s="116" t="s">
        <v>189</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10000</v>
      </c>
      <c r="D4" s="40" t="s">
        <v>45</v>
      </c>
      <c r="E4" s="40" t="s">
        <v>141</v>
      </c>
      <c r="F4" s="41" t="s">
        <v>195</v>
      </c>
      <c r="G4" s="41" t="s">
        <v>145</v>
      </c>
      <c r="H4" s="41" t="s">
        <v>146</v>
      </c>
      <c r="I4" s="41"/>
      <c r="J4" s="41" t="s">
        <v>148</v>
      </c>
      <c r="K4" s="42" t="str">
        <f ca="1">IF(C4&lt;&gt;0,IF(ISERROR(FIND("立",D4))=FALSE,"立",IF(ISERROR(FIND("選",D4))=FALSE,"選",INDIRECT("J"&amp;ROW()-1))),"")</f>
        <v>選</v>
      </c>
      <c r="M4" s="43" t="s">
        <v>44</v>
      </c>
      <c r="N4" s="59" t="s">
        <v>52</v>
      </c>
    </row>
    <row r="5" spans="2:14" ht="34.5" customHeight="1">
      <c r="B5" s="38" t="s">
        <v>179</v>
      </c>
      <c r="C5" s="39">
        <v>5400</v>
      </c>
      <c r="D5" s="40" t="s">
        <v>45</v>
      </c>
      <c r="E5" s="40" t="s">
        <v>142</v>
      </c>
      <c r="F5" s="41" t="s">
        <v>195</v>
      </c>
      <c r="G5" s="41" t="s">
        <v>147</v>
      </c>
      <c r="H5" s="41"/>
      <c r="I5" s="41"/>
      <c r="J5" s="41" t="s">
        <v>149</v>
      </c>
      <c r="K5" s="42" t="str">
        <f aca="true" ca="1" t="shared" si="0" ref="K5:K16">IF(C5&lt;&gt;0,IF(ISERROR(FIND("立",D5))=FALSE,"立",IF(ISERROR(FIND("選",D5))=FALSE,"選",INDIRECT("J"&amp;ROW()-1))),"")</f>
        <v>選</v>
      </c>
      <c r="M5" s="43" t="s">
        <v>45</v>
      </c>
      <c r="N5" s="43" t="s">
        <v>53</v>
      </c>
    </row>
    <row r="6" spans="2:11" ht="34.5" customHeight="1">
      <c r="B6" s="38" t="s">
        <v>178</v>
      </c>
      <c r="C6" s="39">
        <v>30000</v>
      </c>
      <c r="D6" s="40" t="s">
        <v>45</v>
      </c>
      <c r="E6" s="40" t="s">
        <v>143</v>
      </c>
      <c r="F6" s="41" t="s">
        <v>195</v>
      </c>
      <c r="G6" s="41" t="s">
        <v>144</v>
      </c>
      <c r="H6" s="41"/>
      <c r="I6" s="41"/>
      <c r="J6" s="41" t="s">
        <v>151</v>
      </c>
      <c r="K6" s="42" t="str">
        <f ca="1" t="shared" si="0"/>
        <v>選</v>
      </c>
    </row>
    <row r="7" spans="2:11" ht="34.5" customHeight="1">
      <c r="B7" s="38" t="s">
        <v>178</v>
      </c>
      <c r="C7" s="39">
        <v>21000</v>
      </c>
      <c r="D7" s="40" t="s">
        <v>45</v>
      </c>
      <c r="E7" s="40" t="s">
        <v>179</v>
      </c>
      <c r="F7" s="41" t="s">
        <v>190</v>
      </c>
      <c r="G7" s="41" t="s">
        <v>186</v>
      </c>
      <c r="H7" s="41"/>
      <c r="I7" s="41"/>
      <c r="J7" s="41" t="s">
        <v>150</v>
      </c>
      <c r="K7" s="42" t="str">
        <f ca="1" t="shared" si="0"/>
        <v>選</v>
      </c>
    </row>
    <row r="8" spans="2:11" ht="34.5" customHeight="1">
      <c r="B8" s="38" t="s">
        <v>178</v>
      </c>
      <c r="C8" s="39">
        <v>30000</v>
      </c>
      <c r="D8" s="40" t="s">
        <v>45</v>
      </c>
      <c r="E8" s="40" t="s">
        <v>179</v>
      </c>
      <c r="F8" s="41" t="s">
        <v>190</v>
      </c>
      <c r="G8" s="41" t="s">
        <v>186</v>
      </c>
      <c r="H8" s="41"/>
      <c r="I8" s="41"/>
      <c r="J8" s="41" t="s">
        <v>151</v>
      </c>
      <c r="K8" s="42" t="str">
        <f ca="1" t="shared" si="0"/>
        <v>選</v>
      </c>
    </row>
    <row r="9" spans="2:11" ht="34.5" customHeight="1">
      <c r="B9" s="38" t="s">
        <v>178</v>
      </c>
      <c r="C9" s="39">
        <v>3500</v>
      </c>
      <c r="D9" s="40" t="s">
        <v>45</v>
      </c>
      <c r="E9" s="40" t="s">
        <v>213</v>
      </c>
      <c r="F9" s="41" t="s">
        <v>195</v>
      </c>
      <c r="G9" s="41" t="s">
        <v>214</v>
      </c>
      <c r="H9" s="41"/>
      <c r="I9" s="41"/>
      <c r="J9" s="80" t="s">
        <v>215</v>
      </c>
      <c r="K9" s="42" t="str">
        <f ca="1">IF(C9&lt;&gt;0,IF(ISERROR(FIND("立",D9))=FALSE,"立",IF(ISERROR(FIND("選",D9))=FALSE,"選",INDIRECT("J"&amp;ROW()-1))),"")</f>
        <v>選</v>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99900</v>
      </c>
      <c r="D16" s="16"/>
      <c r="E16" s="17"/>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23"/>
  <dimension ref="B1:N16"/>
  <sheetViews>
    <sheetView view="pageBreakPreview" zoomScaleSheetLayoutView="100" zoomScalePageLayoutView="0" workbookViewId="0" topLeftCell="A1">
      <selection activeCell="G6" sqref="G6"/>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0.69921875" style="43" customWidth="1"/>
    <col min="14" max="16384" width="9" style="43" customWidth="1"/>
  </cols>
  <sheetData>
    <row r="1" spans="2:11" s="32" customFormat="1" ht="34.5" customHeight="1">
      <c r="B1" s="116" t="s">
        <v>191</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49500</v>
      </c>
      <c r="D4" s="40" t="s">
        <v>45</v>
      </c>
      <c r="E4" s="79" t="s">
        <v>209</v>
      </c>
      <c r="F4" s="41" t="s">
        <v>67</v>
      </c>
      <c r="G4" s="41" t="s">
        <v>71</v>
      </c>
      <c r="H4" s="41" t="s">
        <v>65</v>
      </c>
      <c r="I4" s="41"/>
      <c r="J4" s="41" t="s">
        <v>208</v>
      </c>
      <c r="K4" s="42" t="str">
        <f ca="1">IF(C4&lt;&gt;0,IF(ISERROR(FIND("立",D4))=FALSE,"立",IF(ISERROR(FIND("選",D4))=FALSE,"選",INDIRECT("J"&amp;ROW()-1))),"")</f>
        <v>選</v>
      </c>
      <c r="M4" s="43" t="s">
        <v>44</v>
      </c>
      <c r="N4" s="59" t="s">
        <v>52</v>
      </c>
    </row>
    <row r="5" spans="2:14" ht="34.5" customHeight="1">
      <c r="B5" s="38" t="s">
        <v>178</v>
      </c>
      <c r="C5" s="39">
        <v>49500</v>
      </c>
      <c r="D5" s="40" t="s">
        <v>45</v>
      </c>
      <c r="E5" s="79" t="s">
        <v>209</v>
      </c>
      <c r="F5" s="41" t="s">
        <v>70</v>
      </c>
      <c r="G5" s="41" t="s">
        <v>224</v>
      </c>
      <c r="H5" s="41" t="s">
        <v>77</v>
      </c>
      <c r="I5" s="41"/>
      <c r="J5" s="41" t="s">
        <v>208</v>
      </c>
      <c r="K5" s="42" t="str">
        <f aca="true" ca="1" t="shared" si="0" ref="K5:K16">IF(C5&lt;&gt;0,IF(ISERROR(FIND("立",D5))=FALSE,"立",IF(ISERROR(FIND("選",D5))=FALSE,"選",INDIRECT("J"&amp;ROW()-1))),"")</f>
        <v>選</v>
      </c>
      <c r="M5" s="43" t="s">
        <v>45</v>
      </c>
      <c r="N5" s="43" t="s">
        <v>53</v>
      </c>
    </row>
    <row r="6" spans="2:11" ht="34.5" customHeight="1">
      <c r="B6" s="38"/>
      <c r="C6" s="39"/>
      <c r="D6" s="40"/>
      <c r="E6" s="40"/>
      <c r="F6" s="41"/>
      <c r="G6" s="41"/>
      <c r="H6" s="41"/>
      <c r="I6" s="41"/>
      <c r="J6" s="41"/>
      <c r="K6" s="42">
        <f ca="1" t="shared" si="0"/>
      </c>
    </row>
    <row r="7" spans="2:11" ht="34.5" customHeight="1">
      <c r="B7" s="38"/>
      <c r="C7" s="39"/>
      <c r="D7" s="40"/>
      <c r="E7" s="40"/>
      <c r="F7" s="41"/>
      <c r="G7" s="41"/>
      <c r="H7" s="41"/>
      <c r="I7" s="41"/>
      <c r="J7" s="41"/>
      <c r="K7" s="42">
        <f ca="1" t="shared" si="0"/>
      </c>
    </row>
    <row r="8" spans="2:11" ht="34.5" customHeight="1">
      <c r="B8" s="38"/>
      <c r="C8" s="39"/>
      <c r="D8" s="40"/>
      <c r="E8" s="40"/>
      <c r="F8" s="41"/>
      <c r="G8" s="41"/>
      <c r="H8" s="41"/>
      <c r="I8" s="41"/>
      <c r="J8" s="41"/>
      <c r="K8" s="42">
        <f ca="1" t="shared" si="0"/>
      </c>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99000</v>
      </c>
      <c r="D16" s="16"/>
      <c r="E16" s="17"/>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24"/>
  <dimension ref="B1:N16"/>
  <sheetViews>
    <sheetView view="pageBreakPreview" zoomScaleSheetLayoutView="100" zoomScalePageLayoutView="0" workbookViewId="0" topLeftCell="A1">
      <selection activeCell="C8" sqref="C8"/>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1" style="43" customWidth="1"/>
    <col min="14" max="16384" width="9" style="43" customWidth="1"/>
  </cols>
  <sheetData>
    <row r="1" spans="2:11" s="32" customFormat="1" ht="34.5" customHeight="1">
      <c r="B1" s="116" t="s">
        <v>192</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10000</v>
      </c>
      <c r="D4" s="40" t="s">
        <v>44</v>
      </c>
      <c r="E4" s="40" t="s">
        <v>152</v>
      </c>
      <c r="F4" s="41" t="s">
        <v>195</v>
      </c>
      <c r="G4" s="41" t="s">
        <v>156</v>
      </c>
      <c r="H4" s="41"/>
      <c r="I4" s="41"/>
      <c r="J4" s="41"/>
      <c r="K4" s="42" t="str">
        <f ca="1">IF(C4&lt;&gt;0,IF(ISERROR(FIND("立",D4))=FALSE,"立",IF(ISERROR(FIND("選",D4))=FALSE,"選",INDIRECT("J"&amp;ROW()-1))),"")</f>
        <v>立</v>
      </c>
      <c r="M4" s="43" t="s">
        <v>44</v>
      </c>
      <c r="N4" s="59" t="s">
        <v>52</v>
      </c>
    </row>
    <row r="5" spans="2:14" ht="34.5" customHeight="1">
      <c r="B5" s="38" t="s">
        <v>178</v>
      </c>
      <c r="C5" s="39">
        <v>1400</v>
      </c>
      <c r="D5" s="40" t="s">
        <v>44</v>
      </c>
      <c r="E5" s="40" t="s">
        <v>153</v>
      </c>
      <c r="F5" s="41" t="s">
        <v>195</v>
      </c>
      <c r="G5" s="41" t="s">
        <v>157</v>
      </c>
      <c r="H5" s="41"/>
      <c r="I5" s="41"/>
      <c r="J5" s="41"/>
      <c r="K5" s="42" t="str">
        <f aca="true" ca="1" t="shared" si="0" ref="K5:K16">IF(C5&lt;&gt;0,IF(ISERROR(FIND("立",D5))=FALSE,"立",IF(ISERROR(FIND("選",D5))=FALSE,"選",INDIRECT("J"&amp;ROW()-1))),"")</f>
        <v>立</v>
      </c>
      <c r="M5" s="43" t="s">
        <v>45</v>
      </c>
      <c r="N5" s="43" t="s">
        <v>53</v>
      </c>
    </row>
    <row r="6" spans="2:11" ht="34.5" customHeight="1">
      <c r="B6" s="38" t="s">
        <v>178</v>
      </c>
      <c r="C6" s="39">
        <v>3000</v>
      </c>
      <c r="D6" s="40" t="s">
        <v>45</v>
      </c>
      <c r="E6" s="40" t="s">
        <v>154</v>
      </c>
      <c r="F6" s="41" t="s">
        <v>195</v>
      </c>
      <c r="G6" s="41" t="s">
        <v>158</v>
      </c>
      <c r="H6" s="41"/>
      <c r="I6" s="41"/>
      <c r="J6" s="41"/>
      <c r="K6" s="42" t="str">
        <f ca="1" t="shared" si="0"/>
        <v>選</v>
      </c>
    </row>
    <row r="7" spans="2:11" ht="34.5" customHeight="1">
      <c r="B7" s="38" t="s">
        <v>178</v>
      </c>
      <c r="C7" s="39">
        <v>400</v>
      </c>
      <c r="D7" s="40" t="s">
        <v>45</v>
      </c>
      <c r="E7" s="40" t="s">
        <v>155</v>
      </c>
      <c r="F7" s="41" t="s">
        <v>195</v>
      </c>
      <c r="G7" s="41" t="s">
        <v>89</v>
      </c>
      <c r="H7" s="41" t="s">
        <v>90</v>
      </c>
      <c r="I7" s="41"/>
      <c r="J7" s="41" t="s">
        <v>225</v>
      </c>
      <c r="K7" s="42" t="str">
        <f ca="1" t="shared" si="0"/>
        <v>選</v>
      </c>
    </row>
    <row r="8" spans="2:11" ht="34.5" customHeight="1">
      <c r="B8" s="38" t="s">
        <v>178</v>
      </c>
      <c r="C8" s="39">
        <v>1000</v>
      </c>
      <c r="D8" s="40" t="s">
        <v>45</v>
      </c>
      <c r="E8" s="40" t="s">
        <v>179</v>
      </c>
      <c r="F8" s="41" t="s">
        <v>195</v>
      </c>
      <c r="G8" s="41" t="s">
        <v>88</v>
      </c>
      <c r="H8" s="41" t="s">
        <v>90</v>
      </c>
      <c r="I8" s="41"/>
      <c r="J8" s="41" t="s">
        <v>159</v>
      </c>
      <c r="K8" s="42" t="str">
        <f ca="1" t="shared" si="0"/>
        <v>選</v>
      </c>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15800</v>
      </c>
      <c r="D16" s="16"/>
      <c r="E16" s="17"/>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4">
    <tabColor rgb="FFFF0000"/>
  </sheetPr>
  <dimension ref="B1:N12"/>
  <sheetViews>
    <sheetView view="pageBreakPreview" zoomScale="85" zoomScaleNormal="75" zoomScaleSheetLayoutView="85" zoomScalePageLayoutView="0" workbookViewId="0" topLeftCell="A1">
      <selection activeCell="E5" sqref="E5:H5"/>
    </sheetView>
  </sheetViews>
  <sheetFormatPr defaultColWidth="8.796875" defaultRowHeight="19.5" customHeight="1"/>
  <cols>
    <col min="1" max="1" width="1.390625" style="22" customWidth="1"/>
    <col min="2" max="2" width="5" style="23" customWidth="1"/>
    <col min="3" max="3" width="23.59765625" style="5" customWidth="1"/>
    <col min="4" max="4" width="36.8984375" style="5" customWidth="1"/>
    <col min="5" max="5" width="20.59765625" style="5" customWidth="1"/>
    <col min="6" max="6" width="4.59765625" style="5" customWidth="1"/>
    <col min="7" max="7" width="20.59765625" style="5" customWidth="1"/>
    <col min="8" max="8" width="4.59765625" style="5" customWidth="1"/>
    <col min="9" max="9" width="30.59765625" style="5" customWidth="1"/>
    <col min="10" max="10" width="8.5" style="5" customWidth="1"/>
    <col min="11" max="11" width="1.59765625" style="5" customWidth="1"/>
    <col min="12" max="12" width="11.69921875" style="5" customWidth="1"/>
    <col min="13" max="13" width="2" style="5" customWidth="1"/>
    <col min="14" max="15" width="4.59765625" style="5" customWidth="1"/>
    <col min="16" max="16" width="16.3984375" style="5" bestFit="1" customWidth="1"/>
    <col min="17" max="16384" width="9" style="5" customWidth="1"/>
  </cols>
  <sheetData>
    <row r="1" spans="2:14" ht="34.5" customHeight="1">
      <c r="B1" s="189" t="s">
        <v>46</v>
      </c>
      <c r="C1" s="190"/>
      <c r="D1" s="190"/>
      <c r="L1" s="182"/>
      <c r="M1" s="182"/>
      <c r="N1" s="63"/>
    </row>
    <row r="2" spans="2:14" ht="34.5" customHeight="1">
      <c r="B2" s="191"/>
      <c r="C2" s="191"/>
      <c r="D2" s="191"/>
      <c r="E2" s="152" t="s">
        <v>50</v>
      </c>
      <c r="F2" s="153"/>
      <c r="G2" s="153"/>
      <c r="H2" s="154"/>
      <c r="I2" s="152" t="s">
        <v>51</v>
      </c>
      <c r="J2" s="154"/>
      <c r="L2" s="63"/>
      <c r="M2" s="63"/>
      <c r="N2" s="63"/>
    </row>
    <row r="3" spans="2:10" ht="34.5" customHeight="1">
      <c r="B3" s="118" t="s">
        <v>8</v>
      </c>
      <c r="C3" s="175" t="s">
        <v>12</v>
      </c>
      <c r="D3" s="175"/>
      <c r="E3" s="200">
        <f>SUMIF('人件費'!K:K,"立",'人件費'!C:C)+SUMIF('選挙事務所費'!K:K,"立",'選挙事務所費'!C:C)+SUMIF('集合会場費'!K:K,"立",'集合会場費'!C:C)+SUMIF('通信費'!K:K,"立",'通信費'!C:C)+SUMIF('交通費'!K:K,"立",'交通費'!C:C)+SUMIF('印刷費'!K:K,"立",'印刷費'!C:C)+SUMIF('広告費'!K:K,"立",'広告費'!C:C)+SUMIF('文具費'!K:K,"立",'文具費'!C:C)+SUMIF('食糧費'!K:K,"立",'食糧費'!C:C)+SUMIF('休泊費'!K:K,"立",'休泊費'!C:C)+SUMIF('雑費'!K:K,"立",'雑費'!C:C)</f>
        <v>798900</v>
      </c>
      <c r="F3" s="200"/>
      <c r="G3" s="200"/>
      <c r="H3" s="200"/>
      <c r="I3" s="201"/>
      <c r="J3" s="201"/>
    </row>
    <row r="4" spans="2:10" ht="34.5" customHeight="1">
      <c r="B4" s="119"/>
      <c r="C4" s="176" t="s">
        <v>170</v>
      </c>
      <c r="D4" s="176"/>
      <c r="E4" s="183">
        <f>SUMIF('人件費'!K:K,"選",'人件費'!C:C)+SUMIF('選挙事務所費'!K:K,"選",'選挙事務所費'!C:C)+SUMIF('集合会場費'!K:K,"選",'集合会場費'!C:C)+SUMIF('通信費'!K:K,"選",'通信費'!C:C)+SUMIF('交通費'!K:K,"選",'交通費'!C:C)+SUMIF('印刷費'!K:K,"選",'印刷費'!C:C)+SUMIF('広告費'!K:K,"選",'広告費'!C:C)+SUMIF('文具費'!K:K,"選",'文具費'!C:C)+SUMIF('食糧費'!K:K,"選",'食糧費'!C:C)+SUMIF('休泊費'!K:K,"選",'休泊費'!C:C)+SUMIF('雑費'!K:K,"選",'雑費'!C:C)</f>
        <v>655370</v>
      </c>
      <c r="F4" s="184"/>
      <c r="G4" s="184"/>
      <c r="H4" s="185"/>
      <c r="I4" s="147"/>
      <c r="J4" s="148"/>
    </row>
    <row r="5" spans="2:10" ht="34.5" customHeight="1">
      <c r="B5" s="120"/>
      <c r="C5" s="177" t="s">
        <v>11</v>
      </c>
      <c r="D5" s="178"/>
      <c r="E5" s="186">
        <f>SUM(E3:H4)</f>
        <v>1454270</v>
      </c>
      <c r="F5" s="187"/>
      <c r="G5" s="187"/>
      <c r="H5" s="188"/>
      <c r="I5" s="150"/>
      <c r="J5" s="151"/>
    </row>
    <row r="6" spans="2:10" ht="34.5" customHeight="1">
      <c r="B6" s="118" t="s">
        <v>13</v>
      </c>
      <c r="C6" s="175" t="s">
        <v>12</v>
      </c>
      <c r="D6" s="175"/>
      <c r="E6" s="197">
        <v>0</v>
      </c>
      <c r="F6" s="198"/>
      <c r="G6" s="198"/>
      <c r="H6" s="199"/>
      <c r="I6" s="143"/>
      <c r="J6" s="145"/>
    </row>
    <row r="7" spans="2:10" ht="34.5" customHeight="1">
      <c r="B7" s="119"/>
      <c r="C7" s="176" t="s">
        <v>170</v>
      </c>
      <c r="D7" s="176"/>
      <c r="E7" s="179">
        <v>0</v>
      </c>
      <c r="F7" s="180"/>
      <c r="G7" s="180"/>
      <c r="H7" s="181"/>
      <c r="I7" s="146"/>
      <c r="J7" s="148"/>
    </row>
    <row r="8" spans="2:10" ht="34.5" customHeight="1">
      <c r="B8" s="120"/>
      <c r="C8" s="177" t="s">
        <v>11</v>
      </c>
      <c r="D8" s="178"/>
      <c r="E8" s="161">
        <v>0</v>
      </c>
      <c r="F8" s="162"/>
      <c r="G8" s="162"/>
      <c r="H8" s="163"/>
      <c r="I8" s="149"/>
      <c r="J8" s="151"/>
    </row>
    <row r="9" spans="2:10" ht="34.5" customHeight="1">
      <c r="B9" s="194" t="s">
        <v>41</v>
      </c>
      <c r="C9" s="175" t="s">
        <v>12</v>
      </c>
      <c r="D9" s="175"/>
      <c r="E9" s="169">
        <f>E3+E6</f>
        <v>798900</v>
      </c>
      <c r="F9" s="170"/>
      <c r="G9" s="170"/>
      <c r="H9" s="171"/>
      <c r="I9" s="143"/>
      <c r="J9" s="145"/>
    </row>
    <row r="10" spans="2:10" ht="34.5" customHeight="1">
      <c r="B10" s="195"/>
      <c r="C10" s="176" t="s">
        <v>170</v>
      </c>
      <c r="D10" s="176"/>
      <c r="E10" s="172">
        <f>E4+E7</f>
        <v>655370</v>
      </c>
      <c r="F10" s="173"/>
      <c r="G10" s="173"/>
      <c r="H10" s="174"/>
      <c r="I10" s="146"/>
      <c r="J10" s="148"/>
    </row>
    <row r="11" spans="2:10" ht="34.5" customHeight="1">
      <c r="B11" s="196"/>
      <c r="C11" s="192" t="s">
        <v>171</v>
      </c>
      <c r="D11" s="193"/>
      <c r="E11" s="186">
        <f>SUM(E9:H10)</f>
        <v>1454270</v>
      </c>
      <c r="F11" s="187"/>
      <c r="G11" s="187"/>
      <c r="H11" s="188"/>
      <c r="I11" s="149"/>
      <c r="J11" s="151"/>
    </row>
    <row r="12" spans="9:12" ht="34.5" customHeight="1">
      <c r="I12" s="15"/>
      <c r="J12" s="15"/>
      <c r="K12" s="15"/>
      <c r="L12" s="15"/>
    </row>
  </sheetData>
  <sheetProtection/>
  <mergeCells count="35">
    <mergeCell ref="B3:B5"/>
    <mergeCell ref="C3:D3"/>
    <mergeCell ref="I10:J10"/>
    <mergeCell ref="E6:H6"/>
    <mergeCell ref="E5:H5"/>
    <mergeCell ref="E3:H3"/>
    <mergeCell ref="I3:J3"/>
    <mergeCell ref="B1:D1"/>
    <mergeCell ref="C5:D5"/>
    <mergeCell ref="C4:D4"/>
    <mergeCell ref="B2:D2"/>
    <mergeCell ref="E2:H2"/>
    <mergeCell ref="C11:D11"/>
    <mergeCell ref="B6:B8"/>
    <mergeCell ref="B9:B11"/>
    <mergeCell ref="C10:D10"/>
    <mergeCell ref="C9:D9"/>
    <mergeCell ref="L1:M1"/>
    <mergeCell ref="E4:H4"/>
    <mergeCell ref="I2:J2"/>
    <mergeCell ref="I4:J4"/>
    <mergeCell ref="I9:J9"/>
    <mergeCell ref="I7:J7"/>
    <mergeCell ref="I8:J8"/>
    <mergeCell ref="I6:J6"/>
    <mergeCell ref="I5:J5"/>
    <mergeCell ref="E9:H9"/>
    <mergeCell ref="E10:H10"/>
    <mergeCell ref="C6:D6"/>
    <mergeCell ref="C7:D7"/>
    <mergeCell ref="C8:D8"/>
    <mergeCell ref="I11:J11"/>
    <mergeCell ref="E7:H7"/>
    <mergeCell ref="E8:H8"/>
    <mergeCell ref="E11:H11"/>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B1:N22"/>
  <sheetViews>
    <sheetView view="pageBreakPreview" zoomScaleSheetLayoutView="100" zoomScalePageLayoutView="0" workbookViewId="0" topLeftCell="A1">
      <selection activeCell="H8" sqref="H8"/>
    </sheetView>
  </sheetViews>
  <sheetFormatPr defaultColWidth="8.796875" defaultRowHeight="14.25"/>
  <cols>
    <col min="1" max="1" width="1.203125" style="43" customWidth="1"/>
    <col min="2" max="2" width="4.5" style="43" bestFit="1" customWidth="1"/>
    <col min="3" max="3" width="3.3984375" style="43" customWidth="1"/>
    <col min="4" max="4" width="10.69921875" style="43" customWidth="1"/>
    <col min="5" max="5" width="7.5" style="43" customWidth="1"/>
    <col min="6" max="6" width="12.5" style="43" customWidth="1"/>
    <col min="7" max="7" width="17.5" style="43" customWidth="1"/>
    <col min="8" max="8" width="15.59765625" style="43" customWidth="1"/>
    <col min="9" max="9" width="14" style="43" customWidth="1"/>
    <col min="10" max="10" width="40.59765625" style="43" customWidth="1"/>
    <col min="11" max="11" width="1.203125" style="43" customWidth="1"/>
    <col min="12" max="12" width="9" style="43" customWidth="1"/>
    <col min="13" max="13" width="11" style="43" customWidth="1"/>
    <col min="14" max="16384" width="9" style="43" customWidth="1"/>
  </cols>
  <sheetData>
    <row r="1" spans="2:10" ht="27" customHeight="1">
      <c r="B1" s="202" t="s">
        <v>28</v>
      </c>
      <c r="C1" s="202"/>
      <c r="D1" s="202"/>
      <c r="E1" s="202"/>
      <c r="F1" s="202"/>
      <c r="G1" s="202"/>
      <c r="H1" s="202"/>
      <c r="I1" s="202"/>
      <c r="J1" s="202"/>
    </row>
    <row r="2" spans="2:10" s="66" customFormat="1" ht="27" customHeight="1">
      <c r="B2" s="203" t="s">
        <v>29</v>
      </c>
      <c r="C2" s="204"/>
      <c r="D2" s="205"/>
      <c r="E2" s="206" t="s">
        <v>30</v>
      </c>
      <c r="F2" s="205"/>
      <c r="G2" s="64" t="s">
        <v>1</v>
      </c>
      <c r="H2" s="65" t="s">
        <v>2</v>
      </c>
      <c r="I2" s="206" t="s">
        <v>39</v>
      </c>
      <c r="J2" s="215"/>
    </row>
    <row r="3" spans="2:10" ht="27" customHeight="1">
      <c r="B3" s="207" t="s">
        <v>178</v>
      </c>
      <c r="C3" s="208"/>
      <c r="D3" s="209"/>
      <c r="E3" s="212">
        <v>10000</v>
      </c>
      <c r="F3" s="213"/>
      <c r="G3" s="67" t="s">
        <v>45</v>
      </c>
      <c r="H3" s="68" t="s">
        <v>66</v>
      </c>
      <c r="I3" s="210" t="s">
        <v>160</v>
      </c>
      <c r="J3" s="211"/>
    </row>
    <row r="4" spans="2:14" ht="27" customHeight="1">
      <c r="B4" s="207" t="s">
        <v>178</v>
      </c>
      <c r="C4" s="208"/>
      <c r="D4" s="209"/>
      <c r="E4" s="212">
        <v>36000</v>
      </c>
      <c r="F4" s="213"/>
      <c r="G4" s="67" t="s">
        <v>44</v>
      </c>
      <c r="H4" s="68" t="s">
        <v>161</v>
      </c>
      <c r="I4" s="210" t="s">
        <v>162</v>
      </c>
      <c r="J4" s="211"/>
      <c r="M4" s="43" t="s">
        <v>44</v>
      </c>
      <c r="N4" s="59" t="s">
        <v>52</v>
      </c>
    </row>
    <row r="5" spans="2:14" ht="27" customHeight="1">
      <c r="B5" s="207" t="s">
        <v>178</v>
      </c>
      <c r="C5" s="208"/>
      <c r="D5" s="209"/>
      <c r="E5" s="212">
        <v>10000</v>
      </c>
      <c r="F5" s="214"/>
      <c r="G5" s="67" t="s">
        <v>45</v>
      </c>
      <c r="H5" s="69" t="s">
        <v>164</v>
      </c>
      <c r="I5" s="210" t="s">
        <v>163</v>
      </c>
      <c r="J5" s="211"/>
      <c r="M5" s="43" t="s">
        <v>45</v>
      </c>
      <c r="N5" s="43" t="s">
        <v>53</v>
      </c>
    </row>
    <row r="6" spans="2:10" ht="27" customHeight="1">
      <c r="B6" s="207"/>
      <c r="C6" s="208"/>
      <c r="D6" s="209"/>
      <c r="E6" s="212"/>
      <c r="F6" s="214"/>
      <c r="G6" s="67"/>
      <c r="H6" s="69"/>
      <c r="I6" s="210"/>
      <c r="J6" s="211"/>
    </row>
    <row r="7" spans="2:10" ht="27" customHeight="1">
      <c r="B7" s="207"/>
      <c r="C7" s="208"/>
      <c r="D7" s="209"/>
      <c r="E7" s="212"/>
      <c r="F7" s="214"/>
      <c r="G7" s="67"/>
      <c r="H7" s="69"/>
      <c r="I7" s="210"/>
      <c r="J7" s="211"/>
    </row>
    <row r="8" spans="2:10" ht="27" customHeight="1">
      <c r="B8" s="207"/>
      <c r="C8" s="208"/>
      <c r="D8" s="209"/>
      <c r="E8" s="212"/>
      <c r="F8" s="214"/>
      <c r="G8" s="67"/>
      <c r="H8" s="69"/>
      <c r="I8" s="210"/>
      <c r="J8" s="211"/>
    </row>
    <row r="9" spans="2:10" ht="27" customHeight="1">
      <c r="B9" s="207"/>
      <c r="C9" s="208"/>
      <c r="D9" s="209"/>
      <c r="E9" s="212"/>
      <c r="F9" s="214"/>
      <c r="G9" s="67"/>
      <c r="H9" s="69"/>
      <c r="I9" s="210"/>
      <c r="J9" s="211"/>
    </row>
    <row r="10" spans="2:10" ht="27" customHeight="1">
      <c r="B10" s="207"/>
      <c r="C10" s="208"/>
      <c r="D10" s="209"/>
      <c r="E10" s="212"/>
      <c r="F10" s="214"/>
      <c r="G10" s="67"/>
      <c r="H10" s="69"/>
      <c r="I10" s="210"/>
      <c r="J10" s="211"/>
    </row>
    <row r="11" spans="2:10" ht="27" customHeight="1">
      <c r="B11" s="207"/>
      <c r="C11" s="208"/>
      <c r="D11" s="209"/>
      <c r="E11" s="212"/>
      <c r="F11" s="214"/>
      <c r="G11" s="67"/>
      <c r="H11" s="69"/>
      <c r="I11" s="210"/>
      <c r="J11" s="211"/>
    </row>
    <row r="12" spans="2:10" ht="27" customHeight="1">
      <c r="B12" s="219"/>
      <c r="C12" s="220"/>
      <c r="D12" s="221"/>
      <c r="E12" s="222"/>
      <c r="F12" s="223"/>
      <c r="G12" s="67"/>
      <c r="H12" s="70"/>
      <c r="I12" s="229"/>
      <c r="J12" s="230"/>
    </row>
    <row r="13" spans="2:9" s="73" customFormat="1" ht="48" customHeight="1">
      <c r="B13" s="71">
        <v>1</v>
      </c>
      <c r="C13" s="71" t="s">
        <v>31</v>
      </c>
      <c r="D13" s="224" t="s">
        <v>247</v>
      </c>
      <c r="E13" s="225"/>
      <c r="F13" s="226"/>
      <c r="G13" s="231" t="str">
        <f>'表紙'!I5&amp;"選挙"</f>
        <v>三宅村長選挙</v>
      </c>
      <c r="H13" s="231"/>
      <c r="I13" s="72"/>
    </row>
    <row r="14" s="73" customFormat="1" ht="14.25"/>
    <row r="15" spans="2:10" s="73" customFormat="1" ht="24" customHeight="1">
      <c r="B15" s="216">
        <v>2</v>
      </c>
      <c r="C15" s="71"/>
      <c r="D15" s="218" t="s">
        <v>25</v>
      </c>
      <c r="E15" s="218"/>
      <c r="F15" s="74"/>
      <c r="G15" s="227" t="s">
        <v>33</v>
      </c>
      <c r="H15" s="228" t="str">
        <f>'表紙'!H8</f>
        <v>海山　一郎</v>
      </c>
      <c r="I15" s="228"/>
      <c r="J15" s="228"/>
    </row>
    <row r="16" spans="2:10" s="73" customFormat="1" ht="24" customHeight="1">
      <c r="B16" s="217"/>
      <c r="D16" s="217"/>
      <c r="E16" s="217"/>
      <c r="G16" s="227"/>
      <c r="H16" s="228"/>
      <c r="I16" s="228"/>
      <c r="J16" s="228"/>
    </row>
    <row r="17" s="73" customFormat="1" ht="14.25"/>
    <row r="18" spans="2:10" s="73" customFormat="1" ht="24.75" customHeight="1">
      <c r="B18" s="216">
        <v>3</v>
      </c>
      <c r="C18" s="71"/>
      <c r="D18" s="218" t="s">
        <v>21</v>
      </c>
      <c r="E18" s="218"/>
      <c r="F18" s="74"/>
      <c r="G18" s="227" t="s">
        <v>33</v>
      </c>
      <c r="H18" s="228" t="str">
        <f>'表紙'!L18&amp;"  ㊞"</f>
        <v>父島　三郎  ㊞</v>
      </c>
      <c r="I18" s="228"/>
      <c r="J18" s="228"/>
    </row>
    <row r="19" spans="2:10" s="73" customFormat="1" ht="24.75" customHeight="1">
      <c r="B19" s="217"/>
      <c r="D19" s="217"/>
      <c r="E19" s="217"/>
      <c r="G19" s="227"/>
      <c r="H19" s="228"/>
      <c r="I19" s="228"/>
      <c r="J19" s="228"/>
    </row>
    <row r="21" ht="13.5">
      <c r="B21" s="43" t="s">
        <v>42</v>
      </c>
    </row>
    <row r="22" ht="13.5">
      <c r="B22" s="43" t="s">
        <v>172</v>
      </c>
    </row>
  </sheetData>
  <sheetProtection/>
  <mergeCells count="44">
    <mergeCell ref="G15:G16"/>
    <mergeCell ref="H15:J16"/>
    <mergeCell ref="G18:G19"/>
    <mergeCell ref="H18:J19"/>
    <mergeCell ref="I10:J10"/>
    <mergeCell ref="I11:J11"/>
    <mergeCell ref="I12:J12"/>
    <mergeCell ref="G13:H13"/>
    <mergeCell ref="B15:B16"/>
    <mergeCell ref="B18:B19"/>
    <mergeCell ref="D18:E19"/>
    <mergeCell ref="D15:E16"/>
    <mergeCell ref="B12:D12"/>
    <mergeCell ref="E12:F12"/>
    <mergeCell ref="D13:F13"/>
    <mergeCell ref="B11:D11"/>
    <mergeCell ref="E10:F10"/>
    <mergeCell ref="E11:F11"/>
    <mergeCell ref="I7:J7"/>
    <mergeCell ref="I8:J8"/>
    <mergeCell ref="I9:J9"/>
    <mergeCell ref="B8:D8"/>
    <mergeCell ref="B9:D9"/>
    <mergeCell ref="B10:D10"/>
    <mergeCell ref="B6:D6"/>
    <mergeCell ref="B7:D7"/>
    <mergeCell ref="B3:D3"/>
    <mergeCell ref="I2:J2"/>
    <mergeCell ref="E8:F8"/>
    <mergeCell ref="E9:F9"/>
    <mergeCell ref="E4:F4"/>
    <mergeCell ref="E6:F6"/>
    <mergeCell ref="E7:F7"/>
    <mergeCell ref="I6:J6"/>
    <mergeCell ref="B1:J1"/>
    <mergeCell ref="B2:D2"/>
    <mergeCell ref="E2:F2"/>
    <mergeCell ref="B5:D5"/>
    <mergeCell ref="I3:J3"/>
    <mergeCell ref="I5:J5"/>
    <mergeCell ref="E3:F3"/>
    <mergeCell ref="B4:D4"/>
    <mergeCell ref="E5:F5"/>
    <mergeCell ref="I4:J4"/>
  </mergeCells>
  <dataValidations count="1">
    <dataValidation type="list" allowBlank="1" showInputMessage="1" showErrorMessage="1" sqref="G3:G12">
      <formula1>$M$4:$M$5</formula1>
    </dataValidation>
  </dataValidations>
  <printOptions horizontalCentered="1"/>
  <pageMargins left="0.1968503937007874" right="0.1968503937007874" top="0.6" bottom="0.2" header="0.5118110236220472" footer="0.5118110236220472"/>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rgb="FFFFFF00"/>
  </sheetPr>
  <dimension ref="B3:M29"/>
  <sheetViews>
    <sheetView view="pageBreakPreview" zoomScaleSheetLayoutView="100" zoomScalePageLayoutView="0" workbookViewId="0" topLeftCell="A1">
      <selection activeCell="O8" sqref="O8"/>
    </sheetView>
  </sheetViews>
  <sheetFormatPr defaultColWidth="8.796875" defaultRowHeight="14.25"/>
  <cols>
    <col min="1" max="1" width="1.203125" style="1" customWidth="1"/>
    <col min="2" max="13" width="7.09765625" style="1" customWidth="1"/>
    <col min="14" max="14" width="0.8984375" style="1" customWidth="1"/>
    <col min="15" max="16" width="7.09765625" style="1" customWidth="1"/>
    <col min="17" max="21" width="5.59765625" style="1" customWidth="1"/>
    <col min="22" max="16384" width="9" style="1" customWidth="1"/>
  </cols>
  <sheetData>
    <row r="1" ht="27" customHeight="1"/>
    <row r="2" ht="27" customHeight="1"/>
    <row r="3" spans="2:13" ht="27" customHeight="1">
      <c r="B3" s="232" t="s">
        <v>35</v>
      </c>
      <c r="C3" s="232"/>
      <c r="D3" s="232"/>
      <c r="E3" s="232"/>
      <c r="F3" s="232"/>
      <c r="G3" s="232"/>
      <c r="H3" s="232"/>
      <c r="I3" s="232"/>
      <c r="J3" s="232"/>
      <c r="K3" s="232"/>
      <c r="L3" s="232"/>
      <c r="M3" s="232"/>
    </row>
    <row r="4" spans="2:9" ht="27" customHeight="1">
      <c r="B4" s="9"/>
      <c r="C4" s="9"/>
      <c r="D4" s="9"/>
      <c r="E4" s="9"/>
      <c r="F4" s="9"/>
      <c r="G4" s="9"/>
      <c r="H4" s="9"/>
      <c r="I4" s="9"/>
    </row>
    <row r="5" ht="27" customHeight="1"/>
    <row r="6" spans="2:13" s="10" customFormat="1" ht="27" customHeight="1">
      <c r="B6" s="233" t="s">
        <v>40</v>
      </c>
      <c r="C6" s="234"/>
      <c r="D6" s="234"/>
      <c r="E6" s="234"/>
      <c r="F6" s="234"/>
      <c r="G6" s="235"/>
      <c r="H6" s="236" t="s">
        <v>2</v>
      </c>
      <c r="I6" s="234"/>
      <c r="J6" s="234"/>
      <c r="K6" s="234"/>
      <c r="L6" s="234"/>
      <c r="M6" s="235"/>
    </row>
    <row r="7" spans="2:13" ht="27" customHeight="1">
      <c r="B7" s="237" t="s">
        <v>165</v>
      </c>
      <c r="C7" s="238"/>
      <c r="D7" s="238"/>
      <c r="E7" s="238"/>
      <c r="F7" s="238"/>
      <c r="G7" s="239"/>
      <c r="H7" s="246" t="s">
        <v>110</v>
      </c>
      <c r="I7" s="238"/>
      <c r="J7" s="238"/>
      <c r="K7" s="238"/>
      <c r="L7" s="238"/>
      <c r="M7" s="239"/>
    </row>
    <row r="8" spans="2:13" ht="27" customHeight="1">
      <c r="B8" s="240"/>
      <c r="C8" s="241"/>
      <c r="D8" s="241"/>
      <c r="E8" s="241"/>
      <c r="F8" s="241"/>
      <c r="G8" s="242"/>
      <c r="H8" s="247"/>
      <c r="I8" s="241"/>
      <c r="J8" s="241"/>
      <c r="K8" s="241"/>
      <c r="L8" s="241"/>
      <c r="M8" s="242"/>
    </row>
    <row r="9" spans="2:13" ht="27" customHeight="1">
      <c r="B9" s="243"/>
      <c r="C9" s="244"/>
      <c r="D9" s="244"/>
      <c r="E9" s="244"/>
      <c r="F9" s="244"/>
      <c r="G9" s="245"/>
      <c r="H9" s="248"/>
      <c r="I9" s="244"/>
      <c r="J9" s="244"/>
      <c r="K9" s="244"/>
      <c r="L9" s="244"/>
      <c r="M9" s="245"/>
    </row>
    <row r="10" ht="27" customHeight="1"/>
    <row r="11" spans="2:12" s="7" customFormat="1" ht="48" customHeight="1">
      <c r="B11" s="6">
        <v>1</v>
      </c>
      <c r="C11" s="81" t="s">
        <v>247</v>
      </c>
      <c r="E11" s="20"/>
      <c r="F11" s="20"/>
      <c r="G11" s="251" t="str">
        <f>'表紙'!I5&amp;"選挙"</f>
        <v>三宅村長選挙</v>
      </c>
      <c r="H11" s="251"/>
      <c r="I11" s="251"/>
      <c r="J11" s="252"/>
      <c r="K11" s="252"/>
      <c r="L11" s="252"/>
    </row>
    <row r="12" s="7" customFormat="1" ht="14.25"/>
    <row r="13" spans="2:13" s="7" customFormat="1" ht="24" customHeight="1">
      <c r="B13" s="249">
        <v>2</v>
      </c>
      <c r="C13" s="254" t="s">
        <v>174</v>
      </c>
      <c r="D13" s="254"/>
      <c r="E13" s="254"/>
      <c r="F13" s="254"/>
      <c r="I13" s="253" t="str">
        <f>'表紙'!H8</f>
        <v>海山　一郎</v>
      </c>
      <c r="J13" s="253"/>
      <c r="K13" s="253"/>
      <c r="L13" s="253"/>
      <c r="M13" s="253"/>
    </row>
    <row r="14" spans="2:13" s="7" customFormat="1" ht="24" customHeight="1">
      <c r="B14" s="250"/>
      <c r="C14" s="254"/>
      <c r="D14" s="254"/>
      <c r="E14" s="254"/>
      <c r="F14" s="254"/>
      <c r="I14" s="253"/>
      <c r="J14" s="253"/>
      <c r="K14" s="253"/>
      <c r="L14" s="253"/>
      <c r="M14" s="253"/>
    </row>
    <row r="15" s="7" customFormat="1" ht="14.25"/>
    <row r="16" spans="2:13" s="7" customFormat="1" ht="24.75" customHeight="1">
      <c r="B16" s="249">
        <v>3</v>
      </c>
      <c r="C16" s="254" t="s">
        <v>173</v>
      </c>
      <c r="D16" s="254"/>
      <c r="E16" s="254"/>
      <c r="F16" s="254"/>
      <c r="I16" s="253" t="str">
        <f>'表紙'!L18&amp;"  ㊞"</f>
        <v>父島　三郎  ㊞</v>
      </c>
      <c r="J16" s="253"/>
      <c r="K16" s="253"/>
      <c r="L16" s="253"/>
      <c r="M16" s="253"/>
    </row>
    <row r="17" spans="2:13" s="7" customFormat="1" ht="24.75" customHeight="1">
      <c r="B17" s="250"/>
      <c r="C17" s="254"/>
      <c r="D17" s="254"/>
      <c r="E17" s="254"/>
      <c r="F17" s="254"/>
      <c r="I17" s="253"/>
      <c r="J17" s="253"/>
      <c r="K17" s="253"/>
      <c r="L17" s="253"/>
      <c r="M17" s="253"/>
    </row>
    <row r="18" ht="27" customHeight="1"/>
    <row r="19" ht="27" customHeight="1"/>
    <row r="20" ht="27" customHeight="1"/>
    <row r="21" spans="2:3" s="13" customFormat="1" ht="19.5" customHeight="1">
      <c r="B21" s="11" t="s">
        <v>36</v>
      </c>
      <c r="C21" s="13" t="s">
        <v>54</v>
      </c>
    </row>
    <row r="22" s="13" customFormat="1" ht="19.5" customHeight="1">
      <c r="C22" s="13" t="s">
        <v>168</v>
      </c>
    </row>
    <row r="23" s="13" customFormat="1" ht="19.5" customHeight="1">
      <c r="C23" s="13" t="s">
        <v>169</v>
      </c>
    </row>
    <row r="24" s="13" customFormat="1" ht="19.5" customHeight="1">
      <c r="C24" s="13" t="s">
        <v>175</v>
      </c>
    </row>
    <row r="25" s="13" customFormat="1" ht="19.5" customHeight="1">
      <c r="C25" s="14" t="s">
        <v>37</v>
      </c>
    </row>
    <row r="26" s="13" customFormat="1" ht="19.5" customHeight="1">
      <c r="C26" s="14" t="s">
        <v>38</v>
      </c>
    </row>
    <row r="27" s="13" customFormat="1" ht="19.5" customHeight="1">
      <c r="C27" s="12"/>
    </row>
    <row r="28" s="13" customFormat="1" ht="19.5" customHeight="1">
      <c r="C28" s="12"/>
    </row>
    <row r="29" s="13" customFormat="1" ht="19.5" customHeight="1">
      <c r="C29" s="12"/>
    </row>
    <row r="30" s="13" customFormat="1" ht="19.5" customHeight="1"/>
    <row r="31" s="13"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row r="39" s="13" customFormat="1" ht="19.5" customHeight="1"/>
    <row r="40" s="13" customFormat="1" ht="19.5" customHeight="1"/>
    <row r="41" s="13" customFormat="1" ht="19.5" customHeight="1"/>
    <row r="42" s="13" customFormat="1" ht="19.5" customHeight="1"/>
    <row r="43" s="13" customFormat="1" ht="19.5" customHeight="1"/>
    <row r="44" s="13" customFormat="1" ht="19.5" customHeight="1"/>
    <row r="45" s="13" customFormat="1" ht="19.5" customHeight="1"/>
    <row r="46" s="13" customFormat="1" ht="19.5" customHeight="1"/>
    <row r="47" s="13" customFormat="1" ht="19.5" customHeight="1"/>
    <row r="48" s="13" customFormat="1" ht="19.5" customHeight="1"/>
    <row r="49" s="13" customFormat="1" ht="19.5" customHeight="1"/>
    <row r="50" s="13" customFormat="1" ht="19.5" customHeight="1"/>
    <row r="51" s="13" customFormat="1" ht="19.5" customHeight="1"/>
    <row r="52" s="13" customFormat="1" ht="19.5" customHeight="1"/>
    <row r="53" s="13" customFormat="1" ht="19.5"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sheetData>
  <sheetProtection/>
  <mergeCells count="13">
    <mergeCell ref="I16:M17"/>
    <mergeCell ref="C13:F14"/>
    <mergeCell ref="C16:F17"/>
    <mergeCell ref="B3:M3"/>
    <mergeCell ref="B6:G6"/>
    <mergeCell ref="H6:M6"/>
    <mergeCell ref="B7:G9"/>
    <mergeCell ref="H7:M9"/>
    <mergeCell ref="B16:B17"/>
    <mergeCell ref="B13:B14"/>
    <mergeCell ref="G11:I11"/>
    <mergeCell ref="J11:L11"/>
    <mergeCell ref="I13:M14"/>
  </mergeCells>
  <printOptions/>
  <pageMargins left="0.787" right="0.787" top="0.984" bottom="0.984" header="0.512" footer="0.51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Sheet2"/>
  <dimension ref="A1:T23"/>
  <sheetViews>
    <sheetView view="pageBreakPreview" zoomScaleSheetLayoutView="100" zoomScalePageLayoutView="0" workbookViewId="0" topLeftCell="A1">
      <selection activeCell="L18" sqref="L18:P18"/>
    </sheetView>
  </sheetViews>
  <sheetFormatPr defaultColWidth="8.796875" defaultRowHeight="19.5" customHeight="1"/>
  <cols>
    <col min="1" max="1" width="3.3984375" style="4" customWidth="1"/>
    <col min="2" max="2" width="4.5" style="2" bestFit="1" customWidth="1"/>
    <col min="3" max="3" width="5.19921875" style="3" customWidth="1"/>
    <col min="4" max="4" width="7.59765625" style="3" customWidth="1"/>
    <col min="5" max="5" width="4.5" style="3" customWidth="1"/>
    <col min="6" max="6" width="4.19921875" style="3" customWidth="1"/>
    <col min="7" max="7" width="7.19921875" style="3" customWidth="1"/>
    <col min="8" max="8" width="4.5" style="3" customWidth="1"/>
    <col min="9" max="9" width="13" style="3" customWidth="1"/>
    <col min="10" max="10" width="9.5" style="3" customWidth="1"/>
    <col min="11" max="11" width="5.19921875" style="3" customWidth="1"/>
    <col min="12" max="12" width="1.203125" style="3" customWidth="1"/>
    <col min="13" max="13" width="4.5" style="3" customWidth="1"/>
    <col min="14" max="14" width="10.69921875" style="3" customWidth="1"/>
    <col min="15" max="16" width="2.19921875" style="3" customWidth="1"/>
    <col min="17" max="17" width="11.69921875" style="3" customWidth="1"/>
    <col min="18" max="18" width="2" style="3" customWidth="1"/>
    <col min="19" max="20" width="4.59765625" style="3" customWidth="1"/>
    <col min="21" max="21" width="16.3984375" style="3" bestFit="1" customWidth="1"/>
    <col min="22" max="16384" width="9" style="3" customWidth="1"/>
  </cols>
  <sheetData>
    <row r="1" spans="1:18" ht="19.5" customHeight="1">
      <c r="A1" s="106" t="s">
        <v>210</v>
      </c>
      <c r="B1" s="106"/>
      <c r="C1" s="106"/>
      <c r="D1" s="106"/>
      <c r="E1" s="5"/>
      <c r="F1" s="5"/>
      <c r="G1" s="5"/>
      <c r="H1" s="5"/>
      <c r="I1" s="5"/>
      <c r="J1" s="5"/>
      <c r="K1" s="5"/>
      <c r="L1" s="5"/>
      <c r="M1" s="5"/>
      <c r="N1" s="5"/>
      <c r="O1" s="5"/>
      <c r="P1" s="5"/>
      <c r="Q1" s="5"/>
      <c r="R1" s="5"/>
    </row>
    <row r="2" spans="1:19" ht="28.5">
      <c r="A2" s="101" t="s">
        <v>19</v>
      </c>
      <c r="B2" s="101"/>
      <c r="C2" s="101"/>
      <c r="D2" s="101"/>
      <c r="E2" s="101"/>
      <c r="F2" s="101"/>
      <c r="G2" s="101"/>
      <c r="H2" s="101"/>
      <c r="I2" s="101"/>
      <c r="J2" s="101"/>
      <c r="K2" s="101"/>
      <c r="L2" s="101"/>
      <c r="M2" s="101"/>
      <c r="N2" s="101"/>
      <c r="O2" s="101"/>
      <c r="P2" s="101"/>
      <c r="Q2" s="101"/>
      <c r="R2" s="101"/>
      <c r="S2" s="8"/>
    </row>
    <row r="3" spans="1:19" ht="28.5">
      <c r="A3" s="24"/>
      <c r="B3" s="24"/>
      <c r="C3" s="24"/>
      <c r="D3" s="24"/>
      <c r="E3" s="24"/>
      <c r="F3" s="24"/>
      <c r="G3" s="24"/>
      <c r="H3" s="24"/>
      <c r="I3" s="24"/>
      <c r="J3" s="24"/>
      <c r="K3" s="24"/>
      <c r="L3" s="24"/>
      <c r="M3" s="24"/>
      <c r="N3" s="24"/>
      <c r="O3" s="24"/>
      <c r="P3" s="24"/>
      <c r="Q3" s="24"/>
      <c r="R3" s="24"/>
      <c r="S3" s="8"/>
    </row>
    <row r="4" spans="1:20" ht="16.5" customHeight="1">
      <c r="A4" s="25"/>
      <c r="B4" s="23"/>
      <c r="C4" s="5"/>
      <c r="D4" s="5"/>
      <c r="E4" s="5"/>
      <c r="F4" s="5"/>
      <c r="G4" s="5"/>
      <c r="H4" s="5"/>
      <c r="I4" s="5"/>
      <c r="J4" s="5"/>
      <c r="K4" s="5"/>
      <c r="L4" s="5"/>
      <c r="M4" s="5"/>
      <c r="N4" s="5"/>
      <c r="O4" s="5"/>
      <c r="P4" s="5"/>
      <c r="Q4" s="5"/>
      <c r="R4" s="5"/>
      <c r="T4" s="3" t="s">
        <v>222</v>
      </c>
    </row>
    <row r="5" spans="1:20" ht="19.5" customHeight="1">
      <c r="A5" s="22">
        <v>1</v>
      </c>
      <c r="B5" s="23"/>
      <c r="C5" s="96" t="s">
        <v>245</v>
      </c>
      <c r="D5" s="97"/>
      <c r="E5" s="97"/>
      <c r="F5" s="97"/>
      <c r="G5" s="21" t="s">
        <v>24</v>
      </c>
      <c r="H5" s="5"/>
      <c r="I5" s="107" t="s">
        <v>222</v>
      </c>
      <c r="J5" s="107"/>
      <c r="K5" s="107"/>
      <c r="L5" s="105" t="s">
        <v>34</v>
      </c>
      <c r="M5" s="105"/>
      <c r="N5" s="92"/>
      <c r="O5" s="93"/>
      <c r="P5" s="93"/>
      <c r="Q5" s="93"/>
      <c r="R5" s="5"/>
      <c r="T5" s="3" t="s">
        <v>223</v>
      </c>
    </row>
    <row r="6" spans="1:18" ht="12" customHeight="1">
      <c r="A6" s="22"/>
      <c r="B6" s="23"/>
      <c r="C6" s="5"/>
      <c r="D6" s="5"/>
      <c r="E6" s="5"/>
      <c r="F6" s="5"/>
      <c r="G6" s="5"/>
      <c r="H6" s="5"/>
      <c r="I6" s="5"/>
      <c r="J6" s="5"/>
      <c r="K6" s="5"/>
      <c r="L6" s="5"/>
      <c r="M6" s="5"/>
      <c r="N6" s="5"/>
      <c r="O6" s="5"/>
      <c r="P6" s="5"/>
      <c r="Q6" s="5"/>
      <c r="R6" s="5"/>
    </row>
    <row r="7" spans="1:18" ht="19.5" customHeight="1">
      <c r="A7" s="22">
        <v>2</v>
      </c>
      <c r="B7" s="23"/>
      <c r="C7" s="109" t="s">
        <v>25</v>
      </c>
      <c r="D7" s="109"/>
      <c r="E7" s="5"/>
      <c r="F7" s="104" t="s">
        <v>32</v>
      </c>
      <c r="G7" s="104"/>
      <c r="H7" s="99" t="s">
        <v>195</v>
      </c>
      <c r="I7" s="99"/>
      <c r="J7" s="99"/>
      <c r="K7" s="99"/>
      <c r="L7" s="99"/>
      <c r="M7" s="99"/>
      <c r="N7" s="99"/>
      <c r="O7" s="5"/>
      <c r="P7" s="5"/>
      <c r="Q7" s="5"/>
      <c r="R7" s="5"/>
    </row>
    <row r="8" spans="1:18" ht="19.5" customHeight="1">
      <c r="A8" s="22"/>
      <c r="B8" s="23"/>
      <c r="C8" s="26"/>
      <c r="D8" s="26"/>
      <c r="E8" s="5"/>
      <c r="F8" s="104" t="s">
        <v>33</v>
      </c>
      <c r="G8" s="104"/>
      <c r="H8" s="102" t="s">
        <v>196</v>
      </c>
      <c r="I8" s="102"/>
      <c r="J8" s="102"/>
      <c r="K8" s="5"/>
      <c r="L8" s="5"/>
      <c r="M8" s="5"/>
      <c r="N8" s="5"/>
      <c r="O8" s="5"/>
      <c r="P8" s="5"/>
      <c r="Q8" s="5"/>
      <c r="R8" s="5"/>
    </row>
    <row r="9" spans="1:18" ht="12" customHeight="1">
      <c r="A9" s="22"/>
      <c r="B9" s="23"/>
      <c r="C9" s="5"/>
      <c r="D9" s="5"/>
      <c r="E9" s="5"/>
      <c r="F9" s="5"/>
      <c r="G9" s="5"/>
      <c r="H9" s="5"/>
      <c r="I9" s="5"/>
      <c r="J9" s="5"/>
      <c r="K9" s="5"/>
      <c r="L9" s="5"/>
      <c r="M9" s="5"/>
      <c r="N9" s="5"/>
      <c r="O9" s="5"/>
      <c r="P9" s="5"/>
      <c r="Q9" s="5"/>
      <c r="R9" s="5"/>
    </row>
    <row r="10" spans="1:18" ht="19.5" customHeight="1">
      <c r="A10" s="22">
        <v>3</v>
      </c>
      <c r="B10" s="23"/>
      <c r="C10" s="96" t="s">
        <v>193</v>
      </c>
      <c r="D10" s="97"/>
      <c r="E10" s="5" t="s">
        <v>17</v>
      </c>
      <c r="F10" s="94" t="s">
        <v>194</v>
      </c>
      <c r="G10" s="95"/>
      <c r="H10" s="5"/>
      <c r="I10" s="5"/>
      <c r="J10" s="5"/>
      <c r="K10" s="5"/>
      <c r="L10" s="5"/>
      <c r="M10" s="5"/>
      <c r="N10" s="5"/>
      <c r="O10" s="5"/>
      <c r="P10" s="5"/>
      <c r="Q10" s="5"/>
      <c r="R10" s="5"/>
    </row>
    <row r="11" spans="1:18" ht="19.5" customHeight="1">
      <c r="A11" s="22"/>
      <c r="B11" s="23"/>
      <c r="C11" s="96" t="s">
        <v>193</v>
      </c>
      <c r="D11" s="97"/>
      <c r="E11" s="5" t="s">
        <v>18</v>
      </c>
      <c r="F11" s="95"/>
      <c r="G11" s="95"/>
      <c r="H11" s="5"/>
      <c r="I11" s="5"/>
      <c r="J11" s="5"/>
      <c r="K11" s="5"/>
      <c r="L11" s="5"/>
      <c r="M11" s="5"/>
      <c r="N11" s="5"/>
      <c r="O11" s="5"/>
      <c r="P11" s="5"/>
      <c r="Q11" s="5"/>
      <c r="R11" s="5"/>
    </row>
    <row r="12" spans="1:18" ht="35.25" customHeight="1">
      <c r="A12" s="22"/>
      <c r="B12" s="23"/>
      <c r="C12" s="5"/>
      <c r="D12" s="5"/>
      <c r="E12" s="5"/>
      <c r="F12" s="5"/>
      <c r="G12" s="5"/>
      <c r="H12" s="5"/>
      <c r="I12" s="5"/>
      <c r="J12" s="5"/>
      <c r="K12" s="5"/>
      <c r="L12" s="5"/>
      <c r="M12" s="5"/>
      <c r="N12" s="5"/>
      <c r="O12" s="5"/>
      <c r="P12" s="5"/>
      <c r="Q12" s="5"/>
      <c r="R12" s="5"/>
    </row>
    <row r="13" spans="1:18" ht="19.5" customHeight="1">
      <c r="A13" s="22"/>
      <c r="B13" s="103" t="s">
        <v>20</v>
      </c>
      <c r="C13" s="103"/>
      <c r="D13" s="103"/>
      <c r="E13" s="103"/>
      <c r="F13" s="103"/>
      <c r="G13" s="103"/>
      <c r="H13" s="103"/>
      <c r="I13" s="103"/>
      <c r="J13" s="103"/>
      <c r="K13" s="103"/>
      <c r="L13" s="103"/>
      <c r="M13" s="103"/>
      <c r="N13" s="103"/>
      <c r="O13" s="103"/>
      <c r="P13" s="23"/>
      <c r="Q13" s="5"/>
      <c r="R13" s="5"/>
    </row>
    <row r="14" spans="1:18" ht="12" customHeight="1">
      <c r="A14" s="22"/>
      <c r="B14" s="23"/>
      <c r="C14" s="5"/>
      <c r="D14" s="27"/>
      <c r="E14" s="5"/>
      <c r="F14" s="5"/>
      <c r="G14" s="5"/>
      <c r="H14" s="27"/>
      <c r="I14" s="5"/>
      <c r="J14" s="5"/>
      <c r="K14" s="5"/>
      <c r="L14" s="5"/>
      <c r="M14" s="5"/>
      <c r="N14" s="5"/>
      <c r="O14" s="5"/>
      <c r="P14" s="5"/>
      <c r="Q14" s="5"/>
      <c r="R14" s="5"/>
    </row>
    <row r="15" spans="1:18" ht="19.5" customHeight="1">
      <c r="A15" s="22"/>
      <c r="B15" s="23"/>
      <c r="C15" s="5"/>
      <c r="D15" s="96" t="s">
        <v>246</v>
      </c>
      <c r="E15" s="97"/>
      <c r="F15" s="97"/>
      <c r="G15" s="97"/>
      <c r="H15" s="5"/>
      <c r="I15" s="5"/>
      <c r="J15" s="5"/>
      <c r="K15" s="5"/>
      <c r="L15" s="5"/>
      <c r="M15" s="5"/>
      <c r="N15" s="5"/>
      <c r="O15" s="5"/>
      <c r="P15" s="5"/>
      <c r="Q15" s="5"/>
      <c r="R15" s="5"/>
    </row>
    <row r="16" spans="1:18" ht="12" customHeight="1">
      <c r="A16" s="22"/>
      <c r="B16" s="23"/>
      <c r="C16" s="5"/>
      <c r="D16" s="5"/>
      <c r="E16" s="5"/>
      <c r="F16" s="5"/>
      <c r="G16" s="5"/>
      <c r="H16" s="5"/>
      <c r="I16" s="5"/>
      <c r="J16" s="5"/>
      <c r="K16" s="5"/>
      <c r="L16" s="5"/>
      <c r="M16" s="5"/>
      <c r="N16" s="5"/>
      <c r="O16" s="5"/>
      <c r="P16" s="5"/>
      <c r="Q16" s="5"/>
      <c r="R16" s="5"/>
    </row>
    <row r="17" spans="1:18" ht="19.5" customHeight="1">
      <c r="A17" s="22"/>
      <c r="B17" s="23"/>
      <c r="C17" s="5"/>
      <c r="D17" s="5"/>
      <c r="E17" s="5"/>
      <c r="F17" s="5"/>
      <c r="G17" s="5"/>
      <c r="H17" s="5"/>
      <c r="I17" s="5" t="s">
        <v>21</v>
      </c>
      <c r="J17" s="26" t="s">
        <v>22</v>
      </c>
      <c r="K17" s="5"/>
      <c r="L17" s="99" t="s">
        <v>195</v>
      </c>
      <c r="M17" s="99"/>
      <c r="N17" s="99"/>
      <c r="O17" s="99"/>
      <c r="P17" s="99"/>
      <c r="Q17" s="99"/>
      <c r="R17" s="5"/>
    </row>
    <row r="18" spans="1:18" ht="19.5" customHeight="1">
      <c r="A18" s="22"/>
      <c r="B18" s="23"/>
      <c r="C18" s="5"/>
      <c r="D18" s="5"/>
      <c r="E18" s="5"/>
      <c r="F18" s="5"/>
      <c r="G18" s="5"/>
      <c r="H18" s="5"/>
      <c r="I18" s="5"/>
      <c r="J18" s="26" t="s">
        <v>23</v>
      </c>
      <c r="K18" s="5"/>
      <c r="L18" s="102" t="s">
        <v>197</v>
      </c>
      <c r="M18" s="102"/>
      <c r="N18" s="102"/>
      <c r="O18" s="102"/>
      <c r="P18" s="102"/>
      <c r="Q18" s="28"/>
      <c r="R18" s="5"/>
    </row>
    <row r="19" spans="1:18" ht="13.5">
      <c r="A19" s="22"/>
      <c r="B19" s="23"/>
      <c r="C19" s="5"/>
      <c r="D19" s="5"/>
      <c r="E19" s="5"/>
      <c r="F19" s="5"/>
      <c r="G19" s="5"/>
      <c r="H19" s="5"/>
      <c r="I19" s="21"/>
      <c r="J19" s="29" t="s">
        <v>26</v>
      </c>
      <c r="K19" s="5"/>
      <c r="L19" s="99" t="s">
        <v>198</v>
      </c>
      <c r="M19" s="99"/>
      <c r="N19" s="99"/>
      <c r="O19" s="99"/>
      <c r="P19" s="99"/>
      <c r="Q19" s="5"/>
      <c r="R19" s="5"/>
    </row>
    <row r="20" spans="1:18" ht="19.5" customHeight="1">
      <c r="A20" s="22"/>
      <c r="B20" s="23"/>
      <c r="C20" s="5"/>
      <c r="D20" s="5"/>
      <c r="E20" s="5"/>
      <c r="F20" s="5"/>
      <c r="G20" s="5"/>
      <c r="H20" s="100"/>
      <c r="I20" s="5"/>
      <c r="J20" s="26"/>
      <c r="K20" s="5"/>
      <c r="L20" s="98"/>
      <c r="M20" s="98"/>
      <c r="N20" s="98"/>
      <c r="O20" s="98"/>
      <c r="P20" s="98"/>
      <c r="Q20" s="108"/>
      <c r="R20" s="5"/>
    </row>
    <row r="21" spans="1:18" ht="19.5" customHeight="1">
      <c r="A21" s="22"/>
      <c r="B21" s="23"/>
      <c r="C21" s="5"/>
      <c r="D21" s="5"/>
      <c r="E21" s="5"/>
      <c r="F21" s="5"/>
      <c r="G21" s="5"/>
      <c r="H21" s="100"/>
      <c r="I21" s="5"/>
      <c r="J21" s="29"/>
      <c r="K21" s="5"/>
      <c r="L21" s="99"/>
      <c r="M21" s="99"/>
      <c r="N21" s="99"/>
      <c r="O21" s="99"/>
      <c r="P21" s="99"/>
      <c r="Q21" s="108"/>
      <c r="R21" s="5"/>
    </row>
    <row r="22" spans="1:18" ht="19.5" customHeight="1">
      <c r="A22" s="22"/>
      <c r="B22" s="23"/>
      <c r="C22" s="5"/>
      <c r="D22" s="5"/>
      <c r="E22" s="5"/>
      <c r="F22" s="5"/>
      <c r="G22" s="5"/>
      <c r="H22" s="5"/>
      <c r="I22" s="5"/>
      <c r="J22" s="5"/>
      <c r="K22" s="5"/>
      <c r="L22" s="5"/>
      <c r="M22" s="5"/>
      <c r="N22" s="5"/>
      <c r="O22" s="5"/>
      <c r="P22" s="5"/>
      <c r="Q22" s="5"/>
      <c r="R22" s="5"/>
    </row>
    <row r="23" spans="1:18" ht="19.5" customHeight="1">
      <c r="A23" s="22"/>
      <c r="B23" s="23"/>
      <c r="C23" s="5"/>
      <c r="D23" s="5"/>
      <c r="E23" s="5"/>
      <c r="F23" s="5"/>
      <c r="G23" s="5"/>
      <c r="H23" s="5"/>
      <c r="I23" s="5"/>
      <c r="J23" s="5"/>
      <c r="K23" s="5"/>
      <c r="L23" s="5"/>
      <c r="M23" s="5"/>
      <c r="N23" s="5"/>
      <c r="O23" s="5"/>
      <c r="P23" s="5"/>
      <c r="Q23" s="5"/>
      <c r="R23" s="5"/>
    </row>
  </sheetData>
  <sheetProtection/>
  <mergeCells count="23">
    <mergeCell ref="A1:D1"/>
    <mergeCell ref="L21:P21"/>
    <mergeCell ref="I5:K5"/>
    <mergeCell ref="H7:N7"/>
    <mergeCell ref="L18:P18"/>
    <mergeCell ref="Q20:Q21"/>
    <mergeCell ref="D15:G15"/>
    <mergeCell ref="L19:P19"/>
    <mergeCell ref="C7:D7"/>
    <mergeCell ref="C11:D11"/>
    <mergeCell ref="A2:R2"/>
    <mergeCell ref="H8:J8"/>
    <mergeCell ref="B13:O13"/>
    <mergeCell ref="F7:G7"/>
    <mergeCell ref="F8:G8"/>
    <mergeCell ref="L5:M5"/>
    <mergeCell ref="N5:Q5"/>
    <mergeCell ref="F10:G11"/>
    <mergeCell ref="C5:F5"/>
    <mergeCell ref="L20:P20"/>
    <mergeCell ref="L17:Q17"/>
    <mergeCell ref="H20:H21"/>
    <mergeCell ref="C10:D10"/>
  </mergeCells>
  <dataValidations count="1">
    <dataValidation type="list" allowBlank="1" showInputMessage="1" showErrorMessage="1" sqref="I5:K5">
      <formula1>$T$4:$T$5</formula1>
    </dataValidation>
  </dataValidation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codeName="Sheet3"/>
  <dimension ref="B1:N16"/>
  <sheetViews>
    <sheetView view="pageBreakPreview" zoomScaleSheetLayoutView="100" workbookViewId="0" topLeftCell="A1">
      <selection activeCell="H7" sqref="H7"/>
    </sheetView>
  </sheetViews>
  <sheetFormatPr defaultColWidth="8.796875" defaultRowHeight="14.25"/>
  <cols>
    <col min="1" max="1" width="1.390625" style="43" customWidth="1"/>
    <col min="2" max="2" width="9.59765625" style="51" customWidth="1"/>
    <col min="3" max="3" width="13.59765625" style="43" customWidth="1"/>
    <col min="4" max="4" width="15.59765625" style="43" customWidth="1"/>
    <col min="5" max="5" width="29.59765625" style="43" bestFit="1" customWidth="1"/>
    <col min="6" max="6" width="15.59765625" style="43" customWidth="1"/>
    <col min="7" max="7" width="10.59765625" style="43" customWidth="1"/>
    <col min="8" max="9" width="15.59765625" style="43" customWidth="1"/>
    <col min="10" max="10" width="0.1015625" style="42" customWidth="1"/>
    <col min="11" max="12" width="2.59765625" style="43" customWidth="1"/>
    <col min="13" max="13" width="13.8984375" style="43" bestFit="1" customWidth="1"/>
    <col min="14" max="16384" width="9" style="43" customWidth="1"/>
  </cols>
  <sheetData>
    <row r="1" spans="2:10" s="32" customFormat="1" ht="34.5" customHeight="1">
      <c r="B1" s="116" t="s">
        <v>47</v>
      </c>
      <c r="C1" s="116"/>
      <c r="D1" s="116"/>
      <c r="E1" s="116"/>
      <c r="F1" s="116"/>
      <c r="G1" s="116"/>
      <c r="H1" s="116"/>
      <c r="I1" s="30"/>
      <c r="J1" s="31"/>
    </row>
    <row r="2" spans="2:10" s="35" customFormat="1" ht="20.25" customHeight="1">
      <c r="B2" s="114" t="s">
        <v>0</v>
      </c>
      <c r="C2" s="33" t="s">
        <v>49</v>
      </c>
      <c r="D2" s="114" t="s">
        <v>14</v>
      </c>
      <c r="E2" s="110" t="s">
        <v>15</v>
      </c>
      <c r="F2" s="111"/>
      <c r="G2" s="112"/>
      <c r="H2" s="113" t="s">
        <v>27</v>
      </c>
      <c r="I2" s="114" t="s">
        <v>6</v>
      </c>
      <c r="J2" s="34"/>
    </row>
    <row r="3" spans="2:10" s="35" customFormat="1" ht="20.25" customHeight="1">
      <c r="B3" s="115"/>
      <c r="C3" s="36" t="s">
        <v>48</v>
      </c>
      <c r="D3" s="115"/>
      <c r="E3" s="37" t="s">
        <v>7</v>
      </c>
      <c r="F3" s="37" t="s">
        <v>4</v>
      </c>
      <c r="G3" s="37" t="s">
        <v>5</v>
      </c>
      <c r="H3" s="113"/>
      <c r="I3" s="115"/>
      <c r="J3" s="34" t="s">
        <v>16</v>
      </c>
    </row>
    <row r="4" spans="2:13" ht="34.5" customHeight="1">
      <c r="B4" s="38" t="s">
        <v>178</v>
      </c>
      <c r="C4" s="39">
        <v>300000</v>
      </c>
      <c r="D4" s="40" t="s">
        <v>9</v>
      </c>
      <c r="E4" s="41" t="s">
        <v>125</v>
      </c>
      <c r="F4" s="41" t="s">
        <v>217</v>
      </c>
      <c r="G4" s="41" t="s">
        <v>218</v>
      </c>
      <c r="H4" s="41"/>
      <c r="I4" s="41"/>
      <c r="J4" s="42" t="str">
        <f ca="1">IF(C4&lt;&gt;0,IF(ISERROR(FIND("寄",D4))=FALSE,"寄",IF(ISERROR(FIND("他",D4))=FALSE,"他",INDIRECT("I"&amp;ROW()-1))),"")</f>
        <v>寄</v>
      </c>
      <c r="M4" s="43" t="s">
        <v>9</v>
      </c>
    </row>
    <row r="5" spans="2:14" ht="34.5" customHeight="1">
      <c r="B5" s="38" t="s">
        <v>178</v>
      </c>
      <c r="C5" s="39">
        <v>1094770</v>
      </c>
      <c r="D5" s="40" t="s">
        <v>10</v>
      </c>
      <c r="E5" s="41"/>
      <c r="F5" s="41"/>
      <c r="G5" s="41"/>
      <c r="H5" s="41"/>
      <c r="I5" s="41" t="s">
        <v>55</v>
      </c>
      <c r="J5" s="42" t="str">
        <f ca="1">IF(C5&lt;&gt;0,IF(ISERROR(FIND("寄",D5))=FALSE,"寄",IF(ISERROR(FIND("他",D5))=FALSE,"他",INDIRECT("I"&amp;ROW()-1))),"")</f>
        <v>他</v>
      </c>
      <c r="M5" s="43" t="s">
        <v>10</v>
      </c>
      <c r="N5" s="43" t="s">
        <v>167</v>
      </c>
    </row>
    <row r="6" spans="2:10" ht="34.5" customHeight="1">
      <c r="B6" s="38" t="s">
        <v>178</v>
      </c>
      <c r="C6" s="39">
        <v>36000</v>
      </c>
      <c r="D6" s="40" t="s">
        <v>9</v>
      </c>
      <c r="E6" s="41" t="s">
        <v>199</v>
      </c>
      <c r="F6" s="41" t="s">
        <v>57</v>
      </c>
      <c r="G6" s="41" t="s">
        <v>58</v>
      </c>
      <c r="H6" s="44" t="s">
        <v>69</v>
      </c>
      <c r="I6" s="41" t="s">
        <v>59</v>
      </c>
      <c r="J6" s="42" t="str">
        <f ca="1">IF(C6&lt;&gt;0,IF(ISERROR(FIND("寄",D6))=FALSE,"寄",IF(ISERROR(FIND("他",D6))=FALSE,"他",INDIRECT("I"&amp;ROW()-1))),"")</f>
        <v>寄</v>
      </c>
    </row>
    <row r="7" spans="2:10" ht="34.5" customHeight="1">
      <c r="B7" s="38" t="s">
        <v>178</v>
      </c>
      <c r="C7" s="39">
        <v>3500</v>
      </c>
      <c r="D7" s="40" t="s">
        <v>9</v>
      </c>
      <c r="E7" s="41" t="s">
        <v>199</v>
      </c>
      <c r="F7" s="41" t="s">
        <v>60</v>
      </c>
      <c r="G7" s="41" t="s">
        <v>61</v>
      </c>
      <c r="H7" s="41" t="s">
        <v>244</v>
      </c>
      <c r="I7" s="41"/>
      <c r="J7" s="42" t="str">
        <f aca="true" ca="1" t="shared" si="0" ref="J7:J12">IF(C7&lt;&gt;0,IF(ISERROR(FIND("寄",D7))=FALSE,"寄",IF(ISERROR(FIND("他",D7))=FALSE,"他",INDIRECT("I"&amp;ROW()-1))),"")</f>
        <v>寄</v>
      </c>
    </row>
    <row r="8" spans="2:10" ht="34.5" customHeight="1">
      <c r="B8" s="38" t="s">
        <v>178</v>
      </c>
      <c r="C8" s="39">
        <v>10000</v>
      </c>
      <c r="D8" s="40" t="s">
        <v>9</v>
      </c>
      <c r="E8" s="41" t="s">
        <v>63</v>
      </c>
      <c r="F8" s="41" t="s">
        <v>129</v>
      </c>
      <c r="G8" s="41" t="s">
        <v>64</v>
      </c>
      <c r="H8" s="41" t="s">
        <v>211</v>
      </c>
      <c r="I8" s="41" t="s">
        <v>62</v>
      </c>
      <c r="J8" s="42" t="str">
        <f ca="1" t="shared" si="0"/>
        <v>寄</v>
      </c>
    </row>
    <row r="9" spans="2:10" ht="34.5" customHeight="1">
      <c r="B9" s="38" t="s">
        <v>178</v>
      </c>
      <c r="C9" s="39">
        <v>10000</v>
      </c>
      <c r="D9" s="40" t="s">
        <v>9</v>
      </c>
      <c r="E9" s="41" t="s">
        <v>195</v>
      </c>
      <c r="F9" s="41" t="s">
        <v>219</v>
      </c>
      <c r="G9" s="41" t="s">
        <v>77</v>
      </c>
      <c r="H9" s="41" t="s">
        <v>220</v>
      </c>
      <c r="I9" s="41" t="s">
        <v>221</v>
      </c>
      <c r="J9" s="42" t="str">
        <f ca="1" t="shared" si="0"/>
        <v>寄</v>
      </c>
    </row>
    <row r="10" spans="2:10" ht="34.5" customHeight="1">
      <c r="B10" s="38"/>
      <c r="C10" s="39"/>
      <c r="D10" s="40"/>
      <c r="E10" s="41"/>
      <c r="F10" s="41"/>
      <c r="G10" s="41"/>
      <c r="H10" s="41"/>
      <c r="I10" s="41"/>
      <c r="J10" s="42">
        <f ca="1" t="shared" si="0"/>
      </c>
    </row>
    <row r="11" spans="2:10" ht="34.5" customHeight="1">
      <c r="B11" s="38"/>
      <c r="C11" s="39"/>
      <c r="D11" s="40"/>
      <c r="E11" s="41"/>
      <c r="F11" s="41"/>
      <c r="G11" s="41"/>
      <c r="H11" s="41"/>
      <c r="I11" s="41"/>
      <c r="J11" s="42">
        <f ca="1" t="shared" si="0"/>
      </c>
    </row>
    <row r="12" spans="2:10" ht="34.5" customHeight="1">
      <c r="B12" s="38"/>
      <c r="C12" s="39"/>
      <c r="D12" s="40"/>
      <c r="E12" s="41"/>
      <c r="F12" s="41"/>
      <c r="G12" s="41"/>
      <c r="H12" s="41"/>
      <c r="I12" s="41"/>
      <c r="J12" s="42">
        <f ca="1" t="shared" si="0"/>
      </c>
    </row>
    <row r="13" spans="2:10" ht="34.5" customHeight="1">
      <c r="B13" s="38"/>
      <c r="C13" s="39"/>
      <c r="D13" s="40"/>
      <c r="E13" s="41"/>
      <c r="F13" s="41"/>
      <c r="G13" s="41"/>
      <c r="H13" s="41"/>
      <c r="I13" s="41"/>
      <c r="J13" s="42">
        <f ca="1">IF(C13&lt;&gt;0,IF(ISERROR(FIND("寄",D13))=FALSE,"寄",IF(ISERROR(FIND("他",D13))=FALSE,"他",INDIRECT("I"&amp;ROW()-1))),"")</f>
      </c>
    </row>
    <row r="14" spans="2:9" ht="34.5" customHeight="1">
      <c r="B14" s="45"/>
      <c r="C14" s="46"/>
      <c r="D14" s="40"/>
      <c r="E14" s="41"/>
      <c r="F14" s="41"/>
      <c r="G14" s="41"/>
      <c r="H14" s="41"/>
      <c r="I14" s="41"/>
    </row>
    <row r="15" spans="2:10" ht="34.5" customHeight="1">
      <c r="B15" s="45"/>
      <c r="C15" s="46"/>
      <c r="D15" s="40"/>
      <c r="E15" s="41"/>
      <c r="F15" s="41"/>
      <c r="G15" s="41"/>
      <c r="H15" s="41"/>
      <c r="I15" s="41"/>
      <c r="J15" s="42">
        <f ca="1">IF(C15&lt;&gt;0,IF(ISERROR(FIND("寄",D15))=FALSE,"寄",IF(ISERROR(FIND("他",D15))=FALSE,"他",INDIRECT("I"&amp;ROW()-1))),"")</f>
      </c>
    </row>
    <row r="16" spans="2:11" ht="34.5" customHeight="1">
      <c r="B16" s="47" t="s">
        <v>177</v>
      </c>
      <c r="C16" s="48">
        <f>SUM(C4:C12)</f>
        <v>1454270</v>
      </c>
      <c r="D16" s="17"/>
      <c r="E16" s="18"/>
      <c r="F16" s="19"/>
      <c r="G16" s="17"/>
      <c r="H16" s="17"/>
      <c r="I16" s="17"/>
      <c r="J16" s="49"/>
      <c r="K16" s="50">
        <f ca="1">IF(C16&lt;&gt;0,IF(ISERROR(FIND("立",D16))=FALSE,"立",IF(ISERROR(FIND("選",D16))=FALSE,"選",INDIRECT("J"&amp;ROW()-1))),"")</f>
      </c>
    </row>
  </sheetData>
  <sheetProtection/>
  <mergeCells count="6">
    <mergeCell ref="E2:G2"/>
    <mergeCell ref="H2:H3"/>
    <mergeCell ref="I2:I3"/>
    <mergeCell ref="B2:B3"/>
    <mergeCell ref="D2:D3"/>
    <mergeCell ref="B1:H1"/>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480314960629921" header="0.5118110236220472" footer="0.5118110236220472"/>
  <pageSetup blackAndWhite="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4">
    <tabColor rgb="FF00B050"/>
  </sheetPr>
  <dimension ref="B1:S12"/>
  <sheetViews>
    <sheetView view="pageBreakPreview" zoomScale="85" zoomScaleSheetLayoutView="85" zoomScalePageLayoutView="0" workbookViewId="0" topLeftCell="A1">
      <selection activeCell="A2" sqref="A2:R2"/>
    </sheetView>
  </sheetViews>
  <sheetFormatPr defaultColWidth="8.796875" defaultRowHeight="19.5" customHeight="1"/>
  <cols>
    <col min="1" max="1" width="2.3984375" style="5" customWidth="1"/>
    <col min="2" max="2" width="7.69921875" style="23" customWidth="1"/>
    <col min="3" max="3" width="12.59765625" style="5" customWidth="1"/>
    <col min="4" max="4" width="26.09765625" style="5" customWidth="1"/>
    <col min="5" max="5" width="4.5" style="5" customWidth="1"/>
    <col min="6" max="6" width="4.19921875" style="5" customWidth="1"/>
    <col min="7" max="7" width="7.19921875" style="5" customWidth="1"/>
    <col min="8" max="8" width="4.5" style="5" customWidth="1"/>
    <col min="9" max="9" width="13" style="5" customWidth="1"/>
    <col min="10" max="10" width="9.5" style="5" customWidth="1"/>
    <col min="11" max="11" width="5.19921875" style="5" customWidth="1"/>
    <col min="12" max="12" width="1.203125" style="5" customWidth="1"/>
    <col min="13" max="13" width="4.5" style="5" customWidth="1"/>
    <col min="14" max="14" width="10.69921875" style="5" customWidth="1"/>
    <col min="15" max="15" width="2.19921875" style="5" customWidth="1"/>
    <col min="16" max="16" width="3.69921875" style="5" customWidth="1"/>
    <col min="17" max="17" width="1.59765625" style="5" customWidth="1"/>
    <col min="18" max="18" width="2" style="5" customWidth="1"/>
    <col min="19" max="20" width="4.59765625" style="5" customWidth="1"/>
    <col min="21" max="21" width="16.3984375" style="5" bestFit="1" customWidth="1"/>
    <col min="22" max="16384" width="9" style="5" customWidth="1"/>
  </cols>
  <sheetData>
    <row r="1" spans="2:17" ht="34.5" customHeight="1">
      <c r="B1" s="117" t="s">
        <v>43</v>
      </c>
      <c r="C1" s="117"/>
      <c r="D1" s="117"/>
      <c r="E1" s="117"/>
      <c r="F1" s="117"/>
      <c r="G1" s="117"/>
      <c r="H1" s="117"/>
      <c r="I1" s="117"/>
      <c r="J1" s="117"/>
      <c r="K1" s="117"/>
      <c r="L1" s="117"/>
      <c r="M1" s="117"/>
      <c r="N1" s="117"/>
      <c r="O1" s="117"/>
      <c r="P1" s="117"/>
      <c r="Q1" s="117"/>
    </row>
    <row r="2" spans="2:17" ht="34.5" customHeight="1">
      <c r="B2" s="132"/>
      <c r="C2" s="133"/>
      <c r="D2" s="134"/>
      <c r="E2" s="152" t="s">
        <v>50</v>
      </c>
      <c r="F2" s="153"/>
      <c r="G2" s="153"/>
      <c r="H2" s="153"/>
      <c r="I2" s="153"/>
      <c r="J2" s="153"/>
      <c r="K2" s="154"/>
      <c r="L2" s="152" t="s">
        <v>51</v>
      </c>
      <c r="M2" s="153"/>
      <c r="N2" s="153"/>
      <c r="O2" s="153"/>
      <c r="P2" s="154"/>
      <c r="Q2" s="52"/>
    </row>
    <row r="3" spans="2:16" ht="34.5" customHeight="1">
      <c r="B3" s="118" t="s">
        <v>8</v>
      </c>
      <c r="C3" s="127" t="s">
        <v>9</v>
      </c>
      <c r="D3" s="128"/>
      <c r="E3" s="137">
        <f>SUMIF('収入の部'!J:J,"寄",'収入の部'!C:C)</f>
        <v>359500</v>
      </c>
      <c r="F3" s="138"/>
      <c r="G3" s="138"/>
      <c r="H3" s="138"/>
      <c r="I3" s="138"/>
      <c r="J3" s="138"/>
      <c r="K3" s="139"/>
      <c r="L3" s="143"/>
      <c r="M3" s="144"/>
      <c r="N3" s="144"/>
      <c r="O3" s="144"/>
      <c r="P3" s="145"/>
    </row>
    <row r="4" spans="2:16" ht="34.5" customHeight="1">
      <c r="B4" s="119"/>
      <c r="C4" s="125" t="s">
        <v>10</v>
      </c>
      <c r="D4" s="126"/>
      <c r="E4" s="140">
        <f>SUMIF('収入の部'!J:J,"他",'収入の部'!C:C)</f>
        <v>1094770</v>
      </c>
      <c r="F4" s="141"/>
      <c r="G4" s="141"/>
      <c r="H4" s="141"/>
      <c r="I4" s="141"/>
      <c r="J4" s="141"/>
      <c r="K4" s="142"/>
      <c r="L4" s="146"/>
      <c r="M4" s="147"/>
      <c r="N4" s="147"/>
      <c r="O4" s="147"/>
      <c r="P4" s="148"/>
    </row>
    <row r="5" spans="2:16" ht="34.5" customHeight="1">
      <c r="B5" s="120"/>
      <c r="C5" s="123" t="s">
        <v>11</v>
      </c>
      <c r="D5" s="124"/>
      <c r="E5" s="129">
        <f>E3+E4</f>
        <v>1454270</v>
      </c>
      <c r="F5" s="130"/>
      <c r="G5" s="130"/>
      <c r="H5" s="130"/>
      <c r="I5" s="130"/>
      <c r="J5" s="130"/>
      <c r="K5" s="131"/>
      <c r="L5" s="149"/>
      <c r="M5" s="150"/>
      <c r="N5" s="150"/>
      <c r="O5" s="150"/>
      <c r="P5" s="151"/>
    </row>
    <row r="6" spans="2:16" ht="34.5" customHeight="1">
      <c r="B6" s="118" t="s">
        <v>13</v>
      </c>
      <c r="C6" s="121" t="s">
        <v>9</v>
      </c>
      <c r="D6" s="122"/>
      <c r="E6" s="155">
        <v>0</v>
      </c>
      <c r="F6" s="156"/>
      <c r="G6" s="156"/>
      <c r="H6" s="156"/>
      <c r="I6" s="156"/>
      <c r="J6" s="156"/>
      <c r="K6" s="157"/>
      <c r="L6" s="143"/>
      <c r="M6" s="144"/>
      <c r="N6" s="144"/>
      <c r="O6" s="144"/>
      <c r="P6" s="145"/>
    </row>
    <row r="7" spans="2:16" ht="34.5" customHeight="1">
      <c r="B7" s="119"/>
      <c r="C7" s="135" t="s">
        <v>10</v>
      </c>
      <c r="D7" s="136"/>
      <c r="E7" s="158">
        <v>0</v>
      </c>
      <c r="F7" s="159"/>
      <c r="G7" s="159"/>
      <c r="H7" s="159"/>
      <c r="I7" s="159"/>
      <c r="J7" s="159"/>
      <c r="K7" s="160"/>
      <c r="L7" s="146"/>
      <c r="M7" s="147"/>
      <c r="N7" s="147"/>
      <c r="O7" s="147"/>
      <c r="P7" s="148"/>
    </row>
    <row r="8" spans="2:16" ht="34.5" customHeight="1">
      <c r="B8" s="120"/>
      <c r="C8" s="123" t="s">
        <v>11</v>
      </c>
      <c r="D8" s="124"/>
      <c r="E8" s="161">
        <v>0</v>
      </c>
      <c r="F8" s="162"/>
      <c r="G8" s="162"/>
      <c r="H8" s="162"/>
      <c r="I8" s="162"/>
      <c r="J8" s="162"/>
      <c r="K8" s="163"/>
      <c r="L8" s="149"/>
      <c r="M8" s="150"/>
      <c r="N8" s="150"/>
      <c r="O8" s="150"/>
      <c r="P8" s="151"/>
    </row>
    <row r="9" spans="2:16" ht="34.5" customHeight="1">
      <c r="B9" s="118" t="s">
        <v>41</v>
      </c>
      <c r="C9" s="127" t="s">
        <v>9</v>
      </c>
      <c r="D9" s="128"/>
      <c r="E9" s="137">
        <f>E3+E6</f>
        <v>359500</v>
      </c>
      <c r="F9" s="138"/>
      <c r="G9" s="138"/>
      <c r="H9" s="138"/>
      <c r="I9" s="138"/>
      <c r="J9" s="138"/>
      <c r="K9" s="139"/>
      <c r="L9" s="143"/>
      <c r="M9" s="144"/>
      <c r="N9" s="144"/>
      <c r="O9" s="144"/>
      <c r="P9" s="145"/>
    </row>
    <row r="10" spans="2:16" ht="34.5" customHeight="1">
      <c r="B10" s="119"/>
      <c r="C10" s="125" t="s">
        <v>10</v>
      </c>
      <c r="D10" s="126"/>
      <c r="E10" s="140">
        <f>E4+E7</f>
        <v>1094770</v>
      </c>
      <c r="F10" s="141"/>
      <c r="G10" s="141"/>
      <c r="H10" s="141"/>
      <c r="I10" s="141"/>
      <c r="J10" s="141"/>
      <c r="K10" s="142"/>
      <c r="L10" s="146"/>
      <c r="M10" s="147"/>
      <c r="N10" s="147"/>
      <c r="O10" s="147"/>
      <c r="P10" s="148"/>
    </row>
    <row r="11" spans="2:16" ht="34.5" customHeight="1">
      <c r="B11" s="120"/>
      <c r="C11" s="123" t="s">
        <v>11</v>
      </c>
      <c r="D11" s="124"/>
      <c r="E11" s="129">
        <f>SUM(E9:K10)</f>
        <v>1454270</v>
      </c>
      <c r="F11" s="130"/>
      <c r="G11" s="130"/>
      <c r="H11" s="130"/>
      <c r="I11" s="130"/>
      <c r="J11" s="130"/>
      <c r="K11" s="131"/>
      <c r="L11" s="149"/>
      <c r="M11" s="150"/>
      <c r="N11" s="150"/>
      <c r="O11" s="150"/>
      <c r="P11" s="151"/>
    </row>
    <row r="12" spans="2:19" ht="12" customHeight="1">
      <c r="B12" s="53"/>
      <c r="C12" s="54"/>
      <c r="D12" s="15"/>
      <c r="E12" s="55"/>
      <c r="F12" s="55"/>
      <c r="G12" s="55"/>
      <c r="H12" s="53"/>
      <c r="I12" s="54"/>
      <c r="J12" s="55"/>
      <c r="K12" s="55"/>
      <c r="L12" s="55"/>
      <c r="M12" s="53"/>
      <c r="N12" s="54"/>
      <c r="O12" s="15"/>
      <c r="P12" s="55"/>
      <c r="Q12" s="15"/>
      <c r="R12" s="15"/>
      <c r="S12" s="15"/>
    </row>
    <row r="13" ht="12" customHeight="1"/>
  </sheetData>
  <sheetProtection/>
  <mergeCells count="34">
    <mergeCell ref="L6:P6"/>
    <mergeCell ref="E6:K6"/>
    <mergeCell ref="E7:K7"/>
    <mergeCell ref="E8:K8"/>
    <mergeCell ref="L7:P7"/>
    <mergeCell ref="L8:P8"/>
    <mergeCell ref="L9:P9"/>
    <mergeCell ref="L10:P10"/>
    <mergeCell ref="L11:P11"/>
    <mergeCell ref="E2:K2"/>
    <mergeCell ref="L2:P2"/>
    <mergeCell ref="L3:P3"/>
    <mergeCell ref="L4:P4"/>
    <mergeCell ref="L5:P5"/>
    <mergeCell ref="E3:K3"/>
    <mergeCell ref="E4:K4"/>
    <mergeCell ref="E5:K5"/>
    <mergeCell ref="B2:D2"/>
    <mergeCell ref="C8:D8"/>
    <mergeCell ref="B9:B11"/>
    <mergeCell ref="C9:D9"/>
    <mergeCell ref="C7:D7"/>
    <mergeCell ref="E9:K9"/>
    <mergeCell ref="E10:K10"/>
    <mergeCell ref="B1:Q1"/>
    <mergeCell ref="B6:B8"/>
    <mergeCell ref="C6:D6"/>
    <mergeCell ref="C11:D11"/>
    <mergeCell ref="C4:D4"/>
    <mergeCell ref="C5:D5"/>
    <mergeCell ref="B3:B5"/>
    <mergeCell ref="C3:D3"/>
    <mergeCell ref="C10:D10"/>
    <mergeCell ref="E11:K11"/>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1"/>
  <dimension ref="B1:N16"/>
  <sheetViews>
    <sheetView view="pageBreakPreview" zoomScaleSheetLayoutView="100" workbookViewId="0" topLeftCell="A1">
      <selection activeCell="G6" sqref="G6"/>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1" style="43" customWidth="1"/>
    <col min="14" max="16384" width="9" style="43" customWidth="1"/>
  </cols>
  <sheetData>
    <row r="1" spans="2:11" s="32" customFormat="1" ht="34.5" customHeight="1">
      <c r="B1" s="116" t="s">
        <v>180</v>
      </c>
      <c r="C1" s="116"/>
      <c r="D1" s="116"/>
      <c r="E1" s="116"/>
      <c r="F1" s="116"/>
      <c r="G1" s="116"/>
      <c r="H1" s="116"/>
      <c r="I1" s="116"/>
      <c r="J1" s="30"/>
      <c r="K1" s="31"/>
    </row>
    <row r="2" spans="2:11" s="35" customFormat="1" ht="21" customHeight="1">
      <c r="B2" s="114" t="s">
        <v>0</v>
      </c>
      <c r="C2" s="56" t="s">
        <v>49</v>
      </c>
      <c r="D2" s="114" t="s">
        <v>1</v>
      </c>
      <c r="E2" s="166" t="s">
        <v>2</v>
      </c>
      <c r="F2" s="110" t="s">
        <v>3</v>
      </c>
      <c r="G2" s="111"/>
      <c r="H2" s="112"/>
      <c r="I2" s="164" t="s">
        <v>83</v>
      </c>
      <c r="J2" s="114" t="s">
        <v>6</v>
      </c>
      <c r="K2" s="34"/>
    </row>
    <row r="3" spans="2:11" s="35" customFormat="1" ht="20.25" customHeight="1">
      <c r="B3" s="115"/>
      <c r="C3" s="57" t="s">
        <v>48</v>
      </c>
      <c r="D3" s="115"/>
      <c r="E3" s="166"/>
      <c r="F3" s="37" t="s">
        <v>7</v>
      </c>
      <c r="G3" s="37" t="s">
        <v>4</v>
      </c>
      <c r="H3" s="37" t="s">
        <v>5</v>
      </c>
      <c r="I3" s="165"/>
      <c r="J3" s="115"/>
      <c r="K3" s="34" t="s">
        <v>16</v>
      </c>
    </row>
    <row r="4" spans="2:14" ht="34.5" customHeight="1">
      <c r="B4" s="38" t="s">
        <v>178</v>
      </c>
      <c r="C4" s="58">
        <v>75000</v>
      </c>
      <c r="D4" s="40" t="s">
        <v>45</v>
      </c>
      <c r="E4" s="40" t="s">
        <v>68</v>
      </c>
      <c r="F4" s="41" t="s">
        <v>67</v>
      </c>
      <c r="G4" s="41" t="s">
        <v>71</v>
      </c>
      <c r="H4" s="41" t="s">
        <v>65</v>
      </c>
      <c r="I4" s="41"/>
      <c r="J4" s="41" t="s">
        <v>200</v>
      </c>
      <c r="K4" s="42" t="str">
        <f ca="1">IF(C4&lt;&gt;0,IF(ISERROR(FIND("立",D4))=FALSE,"立",IF(ISERROR(FIND("選",D4))=FALSE,"選",INDIRECT("J"&amp;ROW()-1))),"")</f>
        <v>選</v>
      </c>
      <c r="M4" s="43" t="s">
        <v>44</v>
      </c>
      <c r="N4" s="59" t="s">
        <v>52</v>
      </c>
    </row>
    <row r="5" spans="2:14" ht="34.5" customHeight="1">
      <c r="B5" s="38" t="s">
        <v>178</v>
      </c>
      <c r="C5" s="39">
        <v>75000</v>
      </c>
      <c r="D5" s="40" t="s">
        <v>45</v>
      </c>
      <c r="E5" s="40" t="s">
        <v>68</v>
      </c>
      <c r="F5" s="41" t="s">
        <v>70</v>
      </c>
      <c r="G5" s="41" t="s">
        <v>224</v>
      </c>
      <c r="H5" s="41" t="s">
        <v>77</v>
      </c>
      <c r="I5" s="41"/>
      <c r="J5" s="41" t="s">
        <v>200</v>
      </c>
      <c r="K5" s="42" t="str">
        <f aca="true" ca="1" t="shared" si="0" ref="K5:K16">IF(C5&lt;&gt;0,IF(ISERROR(FIND("立",D5))=FALSE,"立",IF(ISERROR(FIND("選",D5))=FALSE,"選",INDIRECT("J"&amp;ROW()-1))),"")</f>
        <v>選</v>
      </c>
      <c r="M5" s="43" t="s">
        <v>45</v>
      </c>
      <c r="N5" s="43" t="s">
        <v>53</v>
      </c>
    </row>
    <row r="6" spans="2:11" ht="34.5" customHeight="1">
      <c r="B6" s="38" t="s">
        <v>179</v>
      </c>
      <c r="C6" s="39">
        <v>50000</v>
      </c>
      <c r="D6" s="40" t="s">
        <v>45</v>
      </c>
      <c r="E6" s="40" t="s">
        <v>78</v>
      </c>
      <c r="F6" s="41" t="s">
        <v>195</v>
      </c>
      <c r="G6" s="41" t="s">
        <v>72</v>
      </c>
      <c r="H6" s="41" t="s">
        <v>73</v>
      </c>
      <c r="I6" s="41"/>
      <c r="J6" s="41" t="s">
        <v>201</v>
      </c>
      <c r="K6" s="42" t="str">
        <f ca="1" t="shared" si="0"/>
        <v>選</v>
      </c>
    </row>
    <row r="7" spans="2:11" ht="34.5" customHeight="1">
      <c r="B7" s="38" t="s">
        <v>178</v>
      </c>
      <c r="C7" s="39">
        <v>50000</v>
      </c>
      <c r="D7" s="40" t="s">
        <v>45</v>
      </c>
      <c r="E7" s="40" t="s">
        <v>78</v>
      </c>
      <c r="F7" s="41" t="s">
        <v>195</v>
      </c>
      <c r="G7" s="41" t="s">
        <v>75</v>
      </c>
      <c r="H7" s="41" t="s">
        <v>77</v>
      </c>
      <c r="I7" s="41"/>
      <c r="J7" s="41" t="s">
        <v>201</v>
      </c>
      <c r="K7" s="42" t="str">
        <f ca="1" t="shared" si="0"/>
        <v>選</v>
      </c>
    </row>
    <row r="8" spans="2:11" ht="34.5" customHeight="1">
      <c r="B8" s="38" t="s">
        <v>178</v>
      </c>
      <c r="C8" s="39">
        <v>60000</v>
      </c>
      <c r="D8" s="40" t="s">
        <v>45</v>
      </c>
      <c r="E8" s="40" t="s">
        <v>79</v>
      </c>
      <c r="F8" s="41" t="s">
        <v>80</v>
      </c>
      <c r="G8" s="41" t="s">
        <v>202</v>
      </c>
      <c r="H8" s="41" t="s">
        <v>56</v>
      </c>
      <c r="I8" s="41"/>
      <c r="J8" s="41" t="s">
        <v>81</v>
      </c>
      <c r="K8" s="42" t="str">
        <f ca="1" t="shared" si="0"/>
        <v>選</v>
      </c>
    </row>
    <row r="9" spans="2:11" ht="34.5" customHeight="1">
      <c r="B9" s="38" t="s">
        <v>179</v>
      </c>
      <c r="C9" s="39">
        <v>50000</v>
      </c>
      <c r="D9" s="40" t="s">
        <v>45</v>
      </c>
      <c r="E9" s="40" t="s">
        <v>66</v>
      </c>
      <c r="F9" s="41" t="s">
        <v>195</v>
      </c>
      <c r="G9" s="41" t="s">
        <v>76</v>
      </c>
      <c r="H9" s="41" t="s">
        <v>73</v>
      </c>
      <c r="I9" s="41"/>
      <c r="J9" s="41" t="s">
        <v>201</v>
      </c>
      <c r="K9" s="42" t="str">
        <f ca="1">IF(C9&lt;&gt;0,IF(ISERROR(FIND("立",D9))=FALSE,"立",IF(ISERROR(FIND("選",D9))=FALSE,"選",INDIRECT("J"&amp;ROW()-1))),"")</f>
        <v>選</v>
      </c>
    </row>
    <row r="10" spans="2:11" ht="34.5" customHeight="1">
      <c r="B10" s="38" t="s">
        <v>56</v>
      </c>
      <c r="C10" s="39">
        <v>10000</v>
      </c>
      <c r="D10" s="40" t="s">
        <v>45</v>
      </c>
      <c r="E10" s="40" t="s">
        <v>66</v>
      </c>
      <c r="F10" s="41" t="s">
        <v>195</v>
      </c>
      <c r="G10" s="41" t="s">
        <v>219</v>
      </c>
      <c r="H10" s="41" t="s">
        <v>77</v>
      </c>
      <c r="I10" s="41" t="s">
        <v>220</v>
      </c>
      <c r="J10" s="41" t="s">
        <v>221</v>
      </c>
      <c r="K10" s="42" t="str">
        <f ca="1" t="shared" si="0"/>
        <v>選</v>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370000</v>
      </c>
      <c r="D16" s="16"/>
      <c r="E16" s="18"/>
      <c r="F16" s="18"/>
      <c r="G16" s="19"/>
      <c r="H16" s="17"/>
      <c r="I16" s="17"/>
      <c r="J16" s="17"/>
      <c r="K16" s="42">
        <f ca="1" t="shared" si="0"/>
        <v>0</v>
      </c>
    </row>
  </sheetData>
  <sheetProtection/>
  <mergeCells count="7">
    <mergeCell ref="B1:I1"/>
    <mergeCell ref="F2:H2"/>
    <mergeCell ref="I2:I3"/>
    <mergeCell ref="J2:J3"/>
    <mergeCell ref="B2:B3"/>
    <mergeCell ref="D2:D3"/>
    <mergeCell ref="E2:E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5"/>
  <dimension ref="B1:N16"/>
  <sheetViews>
    <sheetView view="pageBreakPreview" zoomScaleSheetLayoutView="100" zoomScalePageLayoutView="0" workbookViewId="0" topLeftCell="A1">
      <selection activeCell="I6" sqref="I6"/>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0.8984375" style="43" customWidth="1"/>
    <col min="14" max="16384" width="9" style="43" customWidth="1"/>
  </cols>
  <sheetData>
    <row r="1" spans="2:11" s="32" customFormat="1" ht="34.5" customHeight="1">
      <c r="B1" s="116" t="s">
        <v>181</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15000</v>
      </c>
      <c r="D4" s="40" t="s">
        <v>44</v>
      </c>
      <c r="E4" s="40" t="s">
        <v>82</v>
      </c>
      <c r="F4" s="41" t="s">
        <v>85</v>
      </c>
      <c r="G4" s="41" t="s">
        <v>87</v>
      </c>
      <c r="H4" s="41"/>
      <c r="I4" s="41"/>
      <c r="J4" s="41"/>
      <c r="K4" s="42" t="str">
        <f ca="1">IF(C4&lt;&gt;0,IF(ISERROR(FIND("立",D4))=FALSE,"立",IF(ISERROR(FIND("選",D4))=FALSE,"選",INDIRECT("J"&amp;ROW()-1))),"")</f>
        <v>立</v>
      </c>
      <c r="M4" s="43" t="s">
        <v>44</v>
      </c>
      <c r="N4" s="59" t="s">
        <v>52</v>
      </c>
    </row>
    <row r="5" spans="2:14" ht="34.5" customHeight="1">
      <c r="B5" s="38" t="s">
        <v>178</v>
      </c>
      <c r="C5" s="39">
        <v>36000</v>
      </c>
      <c r="D5" s="40" t="s">
        <v>44</v>
      </c>
      <c r="E5" s="40" t="s">
        <v>161</v>
      </c>
      <c r="F5" s="41" t="s">
        <v>195</v>
      </c>
      <c r="G5" s="41" t="s">
        <v>57</v>
      </c>
      <c r="H5" s="41" t="s">
        <v>58</v>
      </c>
      <c r="I5" s="44" t="s">
        <v>216</v>
      </c>
      <c r="J5" s="41" t="s">
        <v>59</v>
      </c>
      <c r="K5" s="42" t="str">
        <f aca="true" ca="1" t="shared" si="0" ref="K5:K16">IF(C5&lt;&gt;0,IF(ISERROR(FIND("立",D5))=FALSE,"立",IF(ISERROR(FIND("選",D5))=FALSE,"選",INDIRECT("J"&amp;ROW()-1))),"")</f>
        <v>立</v>
      </c>
      <c r="M5" s="43" t="s">
        <v>45</v>
      </c>
      <c r="N5" s="43" t="s">
        <v>53</v>
      </c>
    </row>
    <row r="6" spans="2:11" ht="34.5" customHeight="1">
      <c r="B6" s="38" t="s">
        <v>178</v>
      </c>
      <c r="C6" s="39">
        <v>25000</v>
      </c>
      <c r="D6" s="40" t="s">
        <v>45</v>
      </c>
      <c r="E6" s="40" t="s">
        <v>84</v>
      </c>
      <c r="F6" s="41" t="s">
        <v>195</v>
      </c>
      <c r="G6" s="41" t="s">
        <v>88</v>
      </c>
      <c r="H6" s="41" t="s">
        <v>90</v>
      </c>
      <c r="I6" s="41"/>
      <c r="J6" s="41" t="s">
        <v>203</v>
      </c>
      <c r="K6" s="42" t="str">
        <f ca="1" t="shared" si="0"/>
        <v>選</v>
      </c>
    </row>
    <row r="7" spans="2:11" ht="34.5" customHeight="1">
      <c r="B7" s="38" t="s">
        <v>178</v>
      </c>
      <c r="C7" s="39">
        <v>8000</v>
      </c>
      <c r="D7" s="40" t="s">
        <v>45</v>
      </c>
      <c r="E7" s="40" t="s">
        <v>179</v>
      </c>
      <c r="F7" s="41" t="s">
        <v>195</v>
      </c>
      <c r="G7" s="41" t="s">
        <v>89</v>
      </c>
      <c r="H7" s="41" t="s">
        <v>179</v>
      </c>
      <c r="I7" s="41"/>
      <c r="J7" s="41" t="s">
        <v>204</v>
      </c>
      <c r="K7" s="42" t="str">
        <f ca="1" t="shared" si="0"/>
        <v>選</v>
      </c>
    </row>
    <row r="8" spans="2:11" ht="34.5" customHeight="1">
      <c r="B8" s="38"/>
      <c r="C8" s="39"/>
      <c r="D8" s="40"/>
      <c r="E8" s="40"/>
      <c r="F8" s="41"/>
      <c r="G8" s="41"/>
      <c r="H8" s="41"/>
      <c r="I8" s="41"/>
      <c r="J8" s="41"/>
      <c r="K8" s="42">
        <f ca="1" t="shared" si="0"/>
      </c>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84000</v>
      </c>
      <c r="D16" s="16"/>
      <c r="E16" s="18"/>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6"/>
  <dimension ref="B1:N16"/>
  <sheetViews>
    <sheetView view="pageBreakPreview" zoomScaleSheetLayoutView="100" zoomScalePageLayoutView="0" workbookViewId="0" topLeftCell="A1">
      <selection activeCell="A2" sqref="A2:R3"/>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1" style="43" customWidth="1"/>
    <col min="14" max="16384" width="9" style="43" customWidth="1"/>
  </cols>
  <sheetData>
    <row r="1" spans="2:11" s="32" customFormat="1" ht="34.5" customHeight="1">
      <c r="B1" s="116" t="s">
        <v>182</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5000</v>
      </c>
      <c r="D4" s="40" t="s">
        <v>45</v>
      </c>
      <c r="E4" s="40" t="s">
        <v>91</v>
      </c>
      <c r="F4" s="41" t="s">
        <v>195</v>
      </c>
      <c r="G4" s="41" t="s">
        <v>205</v>
      </c>
      <c r="H4" s="41"/>
      <c r="I4" s="41"/>
      <c r="J4" s="41" t="s">
        <v>94</v>
      </c>
      <c r="K4" s="42" t="str">
        <f ca="1">IF(C4&lt;&gt;0,IF(ISERROR(FIND("立",D4))=FALSE,"立",IF(ISERROR(FIND("選",D4))=FALSE,"選",INDIRECT("J"&amp;ROW()-1))),"")</f>
        <v>選</v>
      </c>
      <c r="M4" s="43" t="s">
        <v>44</v>
      </c>
      <c r="N4" s="59" t="s">
        <v>52</v>
      </c>
    </row>
    <row r="5" spans="2:14" ht="34.5" customHeight="1">
      <c r="B5" s="38" t="s">
        <v>178</v>
      </c>
      <c r="C5" s="39">
        <v>3000</v>
      </c>
      <c r="D5" s="40" t="s">
        <v>45</v>
      </c>
      <c r="E5" s="40" t="s">
        <v>179</v>
      </c>
      <c r="F5" s="41" t="s">
        <v>195</v>
      </c>
      <c r="G5" s="41" t="s">
        <v>92</v>
      </c>
      <c r="H5" s="41"/>
      <c r="I5" s="41"/>
      <c r="J5" s="41" t="s">
        <v>206</v>
      </c>
      <c r="K5" s="42" t="str">
        <f aca="true" ca="1" t="shared" si="0" ref="K5:K16">IF(C5&lt;&gt;0,IF(ISERROR(FIND("立",D5))=FALSE,"立",IF(ISERROR(FIND("選",D5))=FALSE,"選",INDIRECT("J"&amp;ROW()-1))),"")</f>
        <v>選</v>
      </c>
      <c r="M5" s="43" t="s">
        <v>45</v>
      </c>
      <c r="N5" s="43" t="s">
        <v>53</v>
      </c>
    </row>
    <row r="6" spans="2:11" ht="34.5" customHeight="1">
      <c r="B6" s="38" t="s">
        <v>178</v>
      </c>
      <c r="C6" s="39">
        <v>3000</v>
      </c>
      <c r="D6" s="40" t="s">
        <v>45</v>
      </c>
      <c r="E6" s="40" t="s">
        <v>179</v>
      </c>
      <c r="F6" s="41" t="s">
        <v>195</v>
      </c>
      <c r="G6" s="41" t="s">
        <v>93</v>
      </c>
      <c r="H6" s="41"/>
      <c r="I6" s="41"/>
      <c r="J6" s="41" t="s">
        <v>207</v>
      </c>
      <c r="K6" s="42" t="str">
        <f ca="1" t="shared" si="0"/>
        <v>選</v>
      </c>
    </row>
    <row r="7" spans="2:11" ht="34.5" customHeight="1">
      <c r="B7" s="38"/>
      <c r="C7" s="39"/>
      <c r="D7" s="40"/>
      <c r="E7" s="40"/>
      <c r="F7" s="41"/>
      <c r="G7" s="41"/>
      <c r="H7" s="41"/>
      <c r="I7" s="41"/>
      <c r="J7" s="41"/>
      <c r="K7" s="42">
        <f ca="1" t="shared" si="0"/>
      </c>
    </row>
    <row r="8" spans="2:11" ht="34.5" customHeight="1">
      <c r="B8" s="38"/>
      <c r="C8" s="39"/>
      <c r="D8" s="40"/>
      <c r="E8" s="40"/>
      <c r="F8" s="41"/>
      <c r="G8" s="41"/>
      <c r="H8" s="41"/>
      <c r="I8" s="41"/>
      <c r="J8" s="41"/>
      <c r="K8" s="42">
        <f ca="1" t="shared" si="0"/>
      </c>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11000</v>
      </c>
      <c r="D16" s="16"/>
      <c r="E16" s="18"/>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7"/>
  <dimension ref="B1:N16"/>
  <sheetViews>
    <sheetView view="pageBreakPreview" zoomScaleSheetLayoutView="100" zoomScalePageLayoutView="0" workbookViewId="0" topLeftCell="A1">
      <selection activeCell="A2" sqref="A2:R3"/>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1" style="43" customWidth="1"/>
    <col min="14" max="16384" width="9" style="43" customWidth="1"/>
  </cols>
  <sheetData>
    <row r="1" spans="2:11" s="32" customFormat="1" ht="34.5" customHeight="1">
      <c r="B1" s="116" t="s">
        <v>183</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75" t="s">
        <v>178</v>
      </c>
      <c r="C4" s="76">
        <v>5000</v>
      </c>
      <c r="D4" s="77" t="s">
        <v>45</v>
      </c>
      <c r="E4" s="77" t="s">
        <v>95</v>
      </c>
      <c r="F4" s="78" t="s">
        <v>85</v>
      </c>
      <c r="G4" s="78" t="s">
        <v>87</v>
      </c>
      <c r="H4" s="78"/>
      <c r="I4" s="78"/>
      <c r="J4" s="78" t="s">
        <v>105</v>
      </c>
      <c r="K4" s="42" t="str">
        <f ca="1">IF(C4&lt;&gt;0,IF(ISERROR(FIND("立",D4))=FALSE,"立",IF(ISERROR(FIND("選",D4))=FALSE,"選",INDIRECT("J"&amp;ROW()-1))),"")</f>
        <v>選</v>
      </c>
      <c r="M4" s="43" t="s">
        <v>44</v>
      </c>
      <c r="N4" s="59" t="s">
        <v>52</v>
      </c>
    </row>
    <row r="5" spans="2:14" ht="34.5" customHeight="1">
      <c r="B5" s="75" t="s">
        <v>178</v>
      </c>
      <c r="C5" s="76">
        <v>3000</v>
      </c>
      <c r="D5" s="77" t="s">
        <v>45</v>
      </c>
      <c r="E5" s="77" t="s">
        <v>96</v>
      </c>
      <c r="F5" s="78" t="s">
        <v>100</v>
      </c>
      <c r="G5" s="78" t="s">
        <v>103</v>
      </c>
      <c r="H5" s="78"/>
      <c r="I5" s="78"/>
      <c r="J5" s="78"/>
      <c r="K5" s="42" t="str">
        <f aca="true" ca="1" t="shared" si="0" ref="K5:K16">IF(C5&lt;&gt;0,IF(ISERROR(FIND("立",D5))=FALSE,"立",IF(ISERROR(FIND("選",D5))=FALSE,"選",INDIRECT("J"&amp;ROW()-1))),"")</f>
        <v>選</v>
      </c>
      <c r="M5" s="43" t="s">
        <v>45</v>
      </c>
      <c r="N5" s="43" t="s">
        <v>53</v>
      </c>
    </row>
    <row r="6" spans="2:11" ht="34.5" customHeight="1">
      <c r="B6" s="75" t="s">
        <v>178</v>
      </c>
      <c r="C6" s="76">
        <v>5000</v>
      </c>
      <c r="D6" s="77" t="s">
        <v>45</v>
      </c>
      <c r="E6" s="77" t="s">
        <v>99</v>
      </c>
      <c r="F6" s="78" t="s">
        <v>101</v>
      </c>
      <c r="G6" s="78" t="s">
        <v>104</v>
      </c>
      <c r="H6" s="78"/>
      <c r="I6" s="78"/>
      <c r="J6" s="78" t="s">
        <v>105</v>
      </c>
      <c r="K6" s="42" t="str">
        <f ca="1" t="shared" si="0"/>
        <v>選</v>
      </c>
    </row>
    <row r="7" spans="2:11" ht="34.5" customHeight="1">
      <c r="B7" s="75" t="s">
        <v>178</v>
      </c>
      <c r="C7" s="76">
        <v>2000</v>
      </c>
      <c r="D7" s="77" t="s">
        <v>45</v>
      </c>
      <c r="E7" s="77" t="s">
        <v>97</v>
      </c>
      <c r="F7" s="78" t="s">
        <v>86</v>
      </c>
      <c r="G7" s="78" t="s">
        <v>89</v>
      </c>
      <c r="H7" s="78" t="s">
        <v>90</v>
      </c>
      <c r="I7" s="78"/>
      <c r="J7" s="78" t="s">
        <v>106</v>
      </c>
      <c r="K7" s="42" t="str">
        <f ca="1" t="shared" si="0"/>
        <v>選</v>
      </c>
    </row>
    <row r="8" spans="2:11" ht="34.5" customHeight="1">
      <c r="B8" s="75" t="s">
        <v>178</v>
      </c>
      <c r="C8" s="76">
        <v>5000</v>
      </c>
      <c r="D8" s="77" t="s">
        <v>45</v>
      </c>
      <c r="E8" s="77" t="s">
        <v>98</v>
      </c>
      <c r="F8" s="78" t="s">
        <v>102</v>
      </c>
      <c r="G8" s="78" t="s">
        <v>87</v>
      </c>
      <c r="H8" s="78"/>
      <c r="I8" s="78"/>
      <c r="J8" s="78"/>
      <c r="K8" s="42" t="str">
        <f ca="1" t="shared" si="0"/>
        <v>選</v>
      </c>
    </row>
    <row r="9" spans="2:11" ht="34.5" customHeight="1">
      <c r="B9" s="75"/>
      <c r="C9" s="76"/>
      <c r="D9" s="77"/>
      <c r="E9" s="77"/>
      <c r="F9" s="78"/>
      <c r="G9" s="78"/>
      <c r="H9" s="78"/>
      <c r="I9" s="78"/>
      <c r="J9" s="78"/>
      <c r="K9" s="42">
        <f ca="1">IF(C9&lt;&gt;0,IF(ISERROR(FIND("立",D9))=FALSE,"立",IF(ISERROR(FIND("選",D9))=FALSE,"選",INDIRECT("J"&amp;ROW()-1))),"")</f>
      </c>
    </row>
    <row r="10" spans="2:11" ht="34.5" customHeight="1">
      <c r="B10" s="75"/>
      <c r="C10" s="76"/>
      <c r="D10" s="77"/>
      <c r="E10" s="77"/>
      <c r="F10" s="78"/>
      <c r="G10" s="78"/>
      <c r="H10" s="78"/>
      <c r="I10" s="78"/>
      <c r="J10" s="78"/>
      <c r="K10" s="42">
        <f ca="1" t="shared" si="0"/>
      </c>
    </row>
    <row r="11" spans="2:11" ht="34.5" customHeight="1">
      <c r="B11" s="75"/>
      <c r="C11" s="76"/>
      <c r="D11" s="77"/>
      <c r="E11" s="77"/>
      <c r="F11" s="78"/>
      <c r="G11" s="78"/>
      <c r="H11" s="78"/>
      <c r="I11" s="78"/>
      <c r="J11" s="78"/>
      <c r="K11" s="42">
        <f ca="1">IF(C11&lt;&gt;0,IF(ISERROR(FIND("立",D11))=FALSE,"立",IF(ISERROR(FIND("選",D11))=FALSE,"選",INDIRECT("J"&amp;ROW()-1))),"")</f>
      </c>
    </row>
    <row r="12" spans="2:11" ht="34.5" customHeight="1">
      <c r="B12" s="75"/>
      <c r="C12" s="76"/>
      <c r="D12" s="77"/>
      <c r="E12" s="77"/>
      <c r="F12" s="78"/>
      <c r="G12" s="78"/>
      <c r="H12" s="78"/>
      <c r="I12" s="78"/>
      <c r="J12" s="78"/>
      <c r="K12" s="42">
        <f ca="1">IF(C12&lt;&gt;0,IF(ISERROR(FIND("立",D12))=FALSE,"立",IF(ISERROR(FIND("選",D12))=FALSE,"選",INDIRECT("J"&amp;ROW()-1))),"")</f>
      </c>
    </row>
    <row r="13" spans="2:11" ht="34.5" customHeight="1">
      <c r="B13" s="75"/>
      <c r="C13" s="76"/>
      <c r="D13" s="77"/>
      <c r="E13" s="77"/>
      <c r="F13" s="78"/>
      <c r="G13" s="78"/>
      <c r="H13" s="78"/>
      <c r="I13" s="78"/>
      <c r="J13" s="78"/>
      <c r="K13" s="42">
        <f ca="1">IF(C13&lt;&gt;0,IF(ISERROR(FIND("立",D13))=FALSE,"立",IF(ISERROR(FIND("選",D13))=FALSE,"選",INDIRECT("J"&amp;ROW()-1))),"")</f>
      </c>
    </row>
    <row r="14" spans="2:11" ht="34.5" customHeight="1">
      <c r="B14" s="75"/>
      <c r="C14" s="76"/>
      <c r="D14" s="77"/>
      <c r="E14" s="77"/>
      <c r="F14" s="78"/>
      <c r="G14" s="78"/>
      <c r="H14" s="78"/>
      <c r="I14" s="78"/>
      <c r="J14" s="78"/>
      <c r="K14" s="42">
        <f ca="1">IF(C14&lt;&gt;0,IF(ISERROR(FIND("立",D14))=FALSE,"立",IF(ISERROR(FIND("選",D14))=FALSE,"選",INDIRECT("J"&amp;ROW()-1))),"")</f>
      </c>
    </row>
    <row r="15" spans="2:11" ht="34.5" customHeight="1">
      <c r="B15" s="75"/>
      <c r="C15" s="76"/>
      <c r="D15" s="77"/>
      <c r="E15" s="77"/>
      <c r="F15" s="78"/>
      <c r="G15" s="78"/>
      <c r="H15" s="78"/>
      <c r="I15" s="78"/>
      <c r="J15" s="78"/>
      <c r="K15" s="42">
        <f ca="1">IF(C15&lt;&gt;0,IF(ISERROR(FIND("立",D15))=FALSE,"立",IF(ISERROR(FIND("選",D15))=FALSE,"選",INDIRECT("J"&amp;ROW()-1))),"")</f>
      </c>
    </row>
    <row r="16" spans="2:11" ht="34.5" customHeight="1">
      <c r="B16" s="47" t="s">
        <v>176</v>
      </c>
      <c r="C16" s="48">
        <f>SUM(C4:C15)</f>
        <v>20000</v>
      </c>
      <c r="D16" s="16"/>
      <c r="E16" s="18"/>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18"/>
  <dimension ref="B1:N16"/>
  <sheetViews>
    <sheetView view="pageBreakPreview" zoomScaleSheetLayoutView="100" zoomScalePageLayoutView="0" workbookViewId="0" topLeftCell="A1">
      <selection activeCell="J5" sqref="J5"/>
    </sheetView>
  </sheetViews>
  <sheetFormatPr defaultColWidth="8.796875" defaultRowHeight="27" customHeight="1"/>
  <cols>
    <col min="1" max="1" width="1.69921875" style="43" customWidth="1"/>
    <col min="2" max="2" width="9.59765625" style="51" customWidth="1"/>
    <col min="3" max="3" width="13.59765625" style="60" customWidth="1"/>
    <col min="4" max="4" width="11" style="43" bestFit="1" customWidth="1"/>
    <col min="5" max="5" width="15.59765625" style="43" customWidth="1"/>
    <col min="6" max="6" width="29.59765625" style="43" bestFit="1" customWidth="1"/>
    <col min="7" max="7" width="15.59765625" style="43" customWidth="1"/>
    <col min="8" max="8" width="10.59765625" style="43" customWidth="1"/>
    <col min="9" max="10" width="15.59765625" style="43" customWidth="1"/>
    <col min="11" max="11" width="0.1015625" style="42" customWidth="1"/>
    <col min="12" max="12" width="2.59765625" style="43" customWidth="1"/>
    <col min="13" max="13" width="10.8984375" style="43" customWidth="1"/>
    <col min="14" max="16384" width="9" style="43" customWidth="1"/>
  </cols>
  <sheetData>
    <row r="1" spans="2:11" s="32" customFormat="1" ht="34.5" customHeight="1">
      <c r="B1" s="116" t="s">
        <v>184</v>
      </c>
      <c r="C1" s="116"/>
      <c r="D1" s="116"/>
      <c r="E1" s="116"/>
      <c r="F1" s="116"/>
      <c r="G1" s="116"/>
      <c r="H1" s="116"/>
      <c r="I1" s="116"/>
      <c r="J1" s="30"/>
      <c r="K1" s="31"/>
    </row>
    <row r="2" spans="2:11" s="35" customFormat="1" ht="21" customHeight="1">
      <c r="B2" s="114" t="s">
        <v>0</v>
      </c>
      <c r="C2" s="61" t="s">
        <v>49</v>
      </c>
      <c r="D2" s="114" t="s">
        <v>1</v>
      </c>
      <c r="E2" s="166" t="s">
        <v>2</v>
      </c>
      <c r="F2" s="110" t="s">
        <v>3</v>
      </c>
      <c r="G2" s="111"/>
      <c r="H2" s="112"/>
      <c r="I2" s="166" t="s">
        <v>83</v>
      </c>
      <c r="J2" s="114" t="s">
        <v>6</v>
      </c>
      <c r="K2" s="34"/>
    </row>
    <row r="3" spans="2:11" s="35" customFormat="1" ht="20.25" customHeight="1">
      <c r="B3" s="115"/>
      <c r="C3" s="62" t="s">
        <v>48</v>
      </c>
      <c r="D3" s="115"/>
      <c r="E3" s="166"/>
      <c r="F3" s="37" t="s">
        <v>7</v>
      </c>
      <c r="G3" s="37" t="s">
        <v>4</v>
      </c>
      <c r="H3" s="37" t="s">
        <v>5</v>
      </c>
      <c r="I3" s="166"/>
      <c r="J3" s="115"/>
      <c r="K3" s="34" t="s">
        <v>16</v>
      </c>
    </row>
    <row r="4" spans="2:14" ht="34.5" customHeight="1">
      <c r="B4" s="38" t="s">
        <v>178</v>
      </c>
      <c r="C4" s="39">
        <v>320</v>
      </c>
      <c r="D4" s="40" t="s">
        <v>45</v>
      </c>
      <c r="E4" s="40" t="s">
        <v>107</v>
      </c>
      <c r="F4" s="41" t="s">
        <v>195</v>
      </c>
      <c r="G4" s="41" t="s">
        <v>76</v>
      </c>
      <c r="H4" s="41" t="s">
        <v>73</v>
      </c>
      <c r="I4" s="41"/>
      <c r="J4" s="41" t="s">
        <v>109</v>
      </c>
      <c r="K4" s="42" t="str">
        <f ca="1">IF(C4&lt;&gt;0,IF(ISERROR(FIND("立",D4))=FALSE,"立",IF(ISERROR(FIND("選",D4))=FALSE,"選",INDIRECT("J"&amp;ROW()-1))),"")</f>
        <v>選</v>
      </c>
      <c r="M4" s="43" t="s">
        <v>44</v>
      </c>
      <c r="N4" s="59" t="s">
        <v>52</v>
      </c>
    </row>
    <row r="5" spans="2:14" ht="34.5" customHeight="1">
      <c r="B5" s="38" t="s">
        <v>178</v>
      </c>
      <c r="C5" s="39">
        <v>1750</v>
      </c>
      <c r="D5" s="40" t="s">
        <v>45</v>
      </c>
      <c r="E5" s="40" t="s">
        <v>108</v>
      </c>
      <c r="F5" s="41" t="s">
        <v>195</v>
      </c>
      <c r="G5" s="41" t="s">
        <v>75</v>
      </c>
      <c r="H5" s="41" t="s">
        <v>77</v>
      </c>
      <c r="I5" s="41"/>
      <c r="J5" s="41" t="s">
        <v>109</v>
      </c>
      <c r="K5" s="42" t="str">
        <f aca="true" ca="1" t="shared" si="0" ref="K5:K16">IF(C5&lt;&gt;0,IF(ISERROR(FIND("立",D5))=FALSE,"立",IF(ISERROR(FIND("選",D5))=FALSE,"選",INDIRECT("J"&amp;ROW()-1))),"")</f>
        <v>選</v>
      </c>
      <c r="M5" s="43" t="s">
        <v>45</v>
      </c>
      <c r="N5" s="43" t="s">
        <v>53</v>
      </c>
    </row>
    <row r="6" spans="2:11" ht="34.5" customHeight="1">
      <c r="B6" s="38"/>
      <c r="C6" s="39"/>
      <c r="D6" s="40"/>
      <c r="E6" s="40"/>
      <c r="F6" s="41"/>
      <c r="G6" s="41"/>
      <c r="H6" s="41"/>
      <c r="I6" s="41"/>
      <c r="J6" s="41"/>
      <c r="K6" s="42">
        <f ca="1" t="shared" si="0"/>
      </c>
    </row>
    <row r="7" spans="2:11" ht="34.5" customHeight="1">
      <c r="B7" s="38"/>
      <c r="C7" s="39"/>
      <c r="D7" s="40"/>
      <c r="E7" s="40"/>
      <c r="F7" s="41"/>
      <c r="G7" s="41"/>
      <c r="H7" s="41"/>
      <c r="I7" s="41"/>
      <c r="J7" s="41"/>
      <c r="K7" s="42">
        <f ca="1" t="shared" si="0"/>
      </c>
    </row>
    <row r="8" spans="2:11" ht="34.5" customHeight="1">
      <c r="B8" s="38"/>
      <c r="C8" s="39"/>
      <c r="D8" s="40"/>
      <c r="E8" s="40"/>
      <c r="F8" s="41"/>
      <c r="G8" s="41"/>
      <c r="H8" s="41"/>
      <c r="I8" s="41"/>
      <c r="J8" s="41"/>
      <c r="K8" s="42">
        <f ca="1" t="shared" si="0"/>
      </c>
    </row>
    <row r="9" spans="2:11" ht="34.5" customHeight="1">
      <c r="B9" s="38"/>
      <c r="C9" s="39"/>
      <c r="D9" s="40"/>
      <c r="E9" s="40"/>
      <c r="F9" s="41"/>
      <c r="G9" s="41"/>
      <c r="H9" s="41"/>
      <c r="I9" s="41"/>
      <c r="J9" s="41"/>
      <c r="K9" s="42">
        <f ca="1">IF(C9&lt;&gt;0,IF(ISERROR(FIND("立",D9))=FALSE,"立",IF(ISERROR(FIND("選",D9))=FALSE,"選",INDIRECT("J"&amp;ROW()-1))),"")</f>
      </c>
    </row>
    <row r="10" spans="2:11" ht="34.5" customHeight="1">
      <c r="B10" s="38"/>
      <c r="C10" s="39"/>
      <c r="D10" s="40"/>
      <c r="E10" s="40"/>
      <c r="F10" s="41"/>
      <c r="G10" s="41"/>
      <c r="H10" s="41"/>
      <c r="I10" s="41"/>
      <c r="J10" s="41"/>
      <c r="K10" s="42">
        <f ca="1" t="shared" si="0"/>
      </c>
    </row>
    <row r="11" spans="2:11" ht="34.5" customHeight="1">
      <c r="B11" s="38"/>
      <c r="C11" s="39"/>
      <c r="D11" s="40"/>
      <c r="E11" s="40"/>
      <c r="F11" s="41"/>
      <c r="G11" s="41"/>
      <c r="H11" s="41"/>
      <c r="I11" s="41"/>
      <c r="J11" s="41"/>
      <c r="K11" s="42">
        <f ca="1">IF(C11&lt;&gt;0,IF(ISERROR(FIND("立",D11))=FALSE,"立",IF(ISERROR(FIND("選",D11))=FALSE,"選",INDIRECT("J"&amp;ROW()-1))),"")</f>
      </c>
    </row>
    <row r="12" spans="2:11" ht="34.5" customHeight="1">
      <c r="B12" s="38"/>
      <c r="C12" s="39"/>
      <c r="D12" s="40"/>
      <c r="E12" s="40"/>
      <c r="F12" s="41"/>
      <c r="G12" s="41"/>
      <c r="H12" s="41"/>
      <c r="I12" s="41"/>
      <c r="J12" s="41"/>
      <c r="K12" s="42">
        <f ca="1">IF(C12&lt;&gt;0,IF(ISERROR(FIND("立",D12))=FALSE,"立",IF(ISERROR(FIND("選",D12))=FALSE,"選",INDIRECT("J"&amp;ROW()-1))),"")</f>
      </c>
    </row>
    <row r="13" spans="2:11" ht="34.5" customHeight="1">
      <c r="B13" s="38"/>
      <c r="C13" s="39"/>
      <c r="D13" s="40"/>
      <c r="E13" s="40"/>
      <c r="F13" s="41"/>
      <c r="G13" s="41"/>
      <c r="H13" s="41"/>
      <c r="I13" s="41"/>
      <c r="J13" s="41"/>
      <c r="K13" s="42">
        <f ca="1">IF(C13&lt;&gt;0,IF(ISERROR(FIND("立",D13))=FALSE,"立",IF(ISERROR(FIND("選",D13))=FALSE,"選",INDIRECT("J"&amp;ROW()-1))),"")</f>
      </c>
    </row>
    <row r="14" spans="2:11" ht="34.5" customHeight="1">
      <c r="B14" s="38"/>
      <c r="C14" s="39"/>
      <c r="D14" s="40"/>
      <c r="E14" s="40"/>
      <c r="F14" s="41"/>
      <c r="G14" s="41"/>
      <c r="H14" s="41"/>
      <c r="I14" s="41"/>
      <c r="J14" s="41"/>
      <c r="K14" s="42">
        <f ca="1">IF(C14&lt;&gt;0,IF(ISERROR(FIND("立",D14))=FALSE,"立",IF(ISERROR(FIND("選",D14))=FALSE,"選",INDIRECT("J"&amp;ROW()-1))),"")</f>
      </c>
    </row>
    <row r="15" spans="2:11" ht="34.5" customHeight="1">
      <c r="B15" s="38"/>
      <c r="C15" s="39"/>
      <c r="D15" s="40"/>
      <c r="E15" s="40"/>
      <c r="F15" s="41"/>
      <c r="G15" s="41"/>
      <c r="H15" s="41"/>
      <c r="I15" s="41"/>
      <c r="J15" s="41"/>
      <c r="K15" s="42">
        <f ca="1">IF(C15&lt;&gt;0,IF(ISERROR(FIND("立",D15))=FALSE,"立",IF(ISERROR(FIND("選",D15))=FALSE,"選",INDIRECT("J"&amp;ROW()-1))),"")</f>
      </c>
    </row>
    <row r="16" spans="2:11" ht="34.5" customHeight="1">
      <c r="B16" s="47" t="s">
        <v>176</v>
      </c>
      <c r="C16" s="48">
        <f>SUM(C4:C15)</f>
        <v>2070</v>
      </c>
      <c r="D16" s="16"/>
      <c r="E16" s="18"/>
      <c r="F16" s="18"/>
      <c r="G16" s="19"/>
      <c r="H16" s="17"/>
      <c r="I16" s="17"/>
      <c r="J16" s="17"/>
      <c r="K16" s="42">
        <f ca="1" t="shared" si="0"/>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山上</dc:creator>
  <cp:keywords/>
  <dc:description/>
  <cp:lastModifiedBy>三宅村役場</cp:lastModifiedBy>
  <cp:lastPrinted>2016-02-18T07:13:12Z</cp:lastPrinted>
  <dcterms:created xsi:type="dcterms:W3CDTF">2001-03-11T02:49:56Z</dcterms:created>
  <dcterms:modified xsi:type="dcterms:W3CDTF">2020-01-27T06:04:11Z</dcterms:modified>
  <cp:category/>
  <cp:version/>
  <cp:contentType/>
  <cp:contentStatus/>
</cp:coreProperties>
</file>